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iscillawilliams\AppData\Local\Microsoft\Windows\INetCache\Content.Outlook\HFOO6GFB\"/>
    </mc:Choice>
  </mc:AlternateContent>
  <xr:revisionPtr revIDLastSave="1" documentId="8_{A80D07EC-F1D8-46D8-B564-2A31EC744E06}" xr6:coauthVersionLast="47" xr6:coauthVersionMax="47" xr10:uidLastSave="{AE7C73AC-70A6-4F07-AEC2-FB59A178FD4F}"/>
  <bookViews>
    <workbookView xWindow="-120" yWindow="-120" windowWidth="29040" windowHeight="15720" xr2:uid="{6909CB41-3774-46B6-88A2-F7F01A1B0F9B}"/>
  </bookViews>
  <sheets>
    <sheet name="Talk Derby To Me" sheetId="1" r:id="rId1"/>
    <sheet name="Soro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B4" i="1" s="1"/>
  <c r="G5" i="1"/>
  <c r="B5" i="1" s="1"/>
  <c r="G6" i="1"/>
  <c r="B6" i="1" s="1"/>
  <c r="G7" i="1"/>
  <c r="B7" i="1" s="1"/>
  <c r="G8" i="1"/>
  <c r="B8" i="1" s="1"/>
  <c r="G9" i="1"/>
  <c r="B9" i="1" s="1"/>
  <c r="G10" i="1"/>
  <c r="B10" i="1" s="1"/>
  <c r="G11" i="1"/>
  <c r="B11" i="1" s="1"/>
  <c r="G12" i="1"/>
  <c r="B12" i="1" s="1"/>
  <c r="G13" i="1"/>
  <c r="D14" i="1"/>
  <c r="E14" i="1"/>
  <c r="F14" i="1"/>
  <c r="B26" i="1"/>
  <c r="G14" i="1" l="1"/>
  <c r="C27" i="1"/>
  <c r="C14" i="1"/>
  <c r="C30" i="1" l="1"/>
  <c r="C32" i="1" l="1"/>
  <c r="B202" i="2"/>
  <c r="B192" i="2"/>
  <c r="B177" i="2"/>
  <c r="B176" i="2"/>
  <c r="B132" i="2"/>
  <c r="B130" i="2"/>
  <c r="B128" i="2"/>
  <c r="B120" i="2"/>
  <c r="B112" i="2"/>
  <c r="B106" i="2"/>
  <c r="B102" i="2"/>
  <c r="B68" i="2"/>
  <c r="B34" i="2"/>
  <c r="B169" i="2" s="1"/>
</calcChain>
</file>

<file path=xl/sharedStrings.xml><?xml version="1.0" encoding="utf-8"?>
<sst xmlns="http://schemas.openxmlformats.org/spreadsheetml/2006/main" count="227" uniqueCount="217">
  <si>
    <t>REVENUE</t>
  </si>
  <si>
    <t>TOTAL REVENUE</t>
  </si>
  <si>
    <t>EXPENSES</t>
  </si>
  <si>
    <t>Entertainment - DJ</t>
  </si>
  <si>
    <t>Beverages</t>
  </si>
  <si>
    <t>Miscellaneous Expenses</t>
  </si>
  <si>
    <t>TOTAL EXPENSES</t>
  </si>
  <si>
    <t>NET REVENUE OVER(UNDER) EXPENSES</t>
  </si>
  <si>
    <t>NET PROFIT RATIO</t>
  </si>
  <si>
    <t>March</t>
  </si>
  <si>
    <t>April</t>
  </si>
  <si>
    <t>May</t>
  </si>
  <si>
    <t>Totals</t>
  </si>
  <si>
    <t>Venue</t>
  </si>
  <si>
    <t>CLINTON (MS) ALUMNAE CHAPTER</t>
  </si>
  <si>
    <t>DELTA SIGMA THETA SORORITY, INC</t>
  </si>
  <si>
    <t>TALK DERBY TO ME</t>
  </si>
  <si>
    <t>SPRING FUNDRAISER 2025</t>
  </si>
  <si>
    <t>Full Name - Sorors</t>
  </si>
  <si>
    <t>Amount Paid</t>
  </si>
  <si>
    <t>Afrachanna Butler</t>
  </si>
  <si>
    <t>Alanda James</t>
  </si>
  <si>
    <t>Alexis Hughes</t>
  </si>
  <si>
    <t>Alisha Gibson</t>
  </si>
  <si>
    <t>Alisha Johnson-Thomas</t>
  </si>
  <si>
    <t>Amorya Orr</t>
  </si>
  <si>
    <t>Andrea Haynes</t>
  </si>
  <si>
    <t>Angela Bridges</t>
  </si>
  <si>
    <t>Angela Perry-Hendrix</t>
  </si>
  <si>
    <t>Angelar Ward</t>
  </si>
  <si>
    <t>Anitria Mack-Lewis</t>
  </si>
  <si>
    <t>Anna Huff</t>
  </si>
  <si>
    <t>Annie Archie</t>
  </si>
  <si>
    <t>Ashley Harmon</t>
  </si>
  <si>
    <t>Audie Thompson</t>
  </si>
  <si>
    <t>Barbara Tapps</t>
  </si>
  <si>
    <t>Benjie Pittman</t>
  </si>
  <si>
    <t>Bernadette Parks</t>
  </si>
  <si>
    <t>Bertha Garrett-Frazier</t>
  </si>
  <si>
    <t>Camia White</t>
  </si>
  <si>
    <t>Carmen Robinson</t>
  </si>
  <si>
    <t>Carolyn Johnson-Boutte'</t>
  </si>
  <si>
    <t>Casonja Thompson</t>
  </si>
  <si>
    <t>Catina White</t>
  </si>
  <si>
    <t>Charlene Shumpert</t>
  </si>
  <si>
    <t>Charlotte Johnson</t>
  </si>
  <si>
    <t>Claudia Henderson</t>
  </si>
  <si>
    <t>Constance White</t>
  </si>
  <si>
    <t>Crystal Chase</t>
  </si>
  <si>
    <t>Danyelle Wesley</t>
  </si>
  <si>
    <t>Dawn Owens</t>
  </si>
  <si>
    <t>Debra Wilson</t>
  </si>
  <si>
    <t>Denise Shields</t>
  </si>
  <si>
    <t>Donna Barnes</t>
  </si>
  <si>
    <t>Donna Williams</t>
  </si>
  <si>
    <t>Elayne Anthony</t>
  </si>
  <si>
    <t>Elizabeth Washington</t>
  </si>
  <si>
    <t>Erica Towers</t>
  </si>
  <si>
    <t>Erin Briggs</t>
  </si>
  <si>
    <t>Estorya Bridges-Hughes</t>
  </si>
  <si>
    <t>Faith Strong</t>
  </si>
  <si>
    <t>Felicia Jennings-Wolfe</t>
  </si>
  <si>
    <t>Flora Green</t>
  </si>
  <si>
    <t>Gayla Banks</t>
  </si>
  <si>
    <t>Genevia Turner</t>
  </si>
  <si>
    <t>Gladys Goodman-Robinson</t>
  </si>
  <si>
    <t>Gloria Hayes-Shields</t>
  </si>
  <si>
    <t>Gwennie Bouie-Haynes</t>
  </si>
  <si>
    <t>Jacqueline Frison-Owens</t>
  </si>
  <si>
    <t>Jacqueline Turner</t>
  </si>
  <si>
    <t>Jakayla Griffin</t>
  </si>
  <si>
    <t>Jamesia Quick</t>
  </si>
  <si>
    <t>Janet Nash</t>
  </si>
  <si>
    <t>Jasmine Butler</t>
  </si>
  <si>
    <t>Jennifer Ginn</t>
  </si>
  <si>
    <t>Jessica Johnson</t>
  </si>
  <si>
    <t>Jessica Lewis</t>
  </si>
  <si>
    <t>Jill Woods</t>
  </si>
  <si>
    <t>Jimesha Robinson</t>
  </si>
  <si>
    <t>Johnnie Jones</t>
  </si>
  <si>
    <t>Joni Moore</t>
  </si>
  <si>
    <t>Joyce Kersh-Payton</t>
  </si>
  <si>
    <t>Juanyce Taylor</t>
  </si>
  <si>
    <t>Kamesha Mumford</t>
  </si>
  <si>
    <t>Karla Turner-Bailey</t>
  </si>
  <si>
    <t>Katherine Thomas</t>
  </si>
  <si>
    <t>Katrina Brown</t>
  </si>
  <si>
    <t>Katrina Howard-Reeves</t>
  </si>
  <si>
    <t>Kayla McDonald</t>
  </si>
  <si>
    <t>Keba Laird</t>
  </si>
  <si>
    <t>Kedra Taylor</t>
  </si>
  <si>
    <t>Keina Tate</t>
  </si>
  <si>
    <t>Kimberly Dulaney</t>
  </si>
  <si>
    <t>Kimberly Gray</t>
  </si>
  <si>
    <t>Kisa Harris</t>
  </si>
  <si>
    <t>Kriste Flowers</t>
  </si>
  <si>
    <t>Kristen Powell</t>
  </si>
  <si>
    <t>Kristina Vaughn</t>
  </si>
  <si>
    <t>Kye Handy</t>
  </si>
  <si>
    <t>Kyla Williams</t>
  </si>
  <si>
    <t>Kymyona Burk</t>
  </si>
  <si>
    <t>Kynetta Shinard</t>
  </si>
  <si>
    <t>Lakandra Moncure</t>
  </si>
  <si>
    <t>Lakesha Wortham</t>
  </si>
  <si>
    <t>Laketia Thomas</t>
  </si>
  <si>
    <t>LaKetra White</t>
  </si>
  <si>
    <t>LaKiaus Moore</t>
  </si>
  <si>
    <t>LaNassa Moore</t>
  </si>
  <si>
    <t>LaShanda Jordan</t>
  </si>
  <si>
    <t>LaShonda Davis</t>
  </si>
  <si>
    <t>LaShonna Dickinson</t>
  </si>
  <si>
    <t>LaToya Hart</t>
  </si>
  <si>
    <t>Latrena Montgomery</t>
  </si>
  <si>
    <t>Latricha Ephfrom</t>
  </si>
  <si>
    <t>Laurie Lawson</t>
  </si>
  <si>
    <t>LaVenita Cottrell</t>
  </si>
  <si>
    <t>Leslie Leonard</t>
  </si>
  <si>
    <t>Limmie Flowers</t>
  </si>
  <si>
    <t>Lisa Green</t>
  </si>
  <si>
    <t>Lisa Jackson</t>
  </si>
  <si>
    <t>Loleta Kellum</t>
  </si>
  <si>
    <t>Lucreta Tribune</t>
  </si>
  <si>
    <t>Luxie Frison</t>
  </si>
  <si>
    <t>M. Hodges</t>
  </si>
  <si>
    <t>Machelle Kyles</t>
  </si>
  <si>
    <t>Marian Talley</t>
  </si>
  <si>
    <t>Marilyn Minter</t>
  </si>
  <si>
    <t>Mary Langford-Hall</t>
  </si>
  <si>
    <t>Mary White</t>
  </si>
  <si>
    <t>Megan Nash</t>
  </si>
  <si>
    <t>Michelle Jones</t>
  </si>
  <si>
    <t>Michelle Wynter</t>
  </si>
  <si>
    <t>Michelyn Patton</t>
  </si>
  <si>
    <t>Migai Wilson</t>
  </si>
  <si>
    <t>Mildred Sanders</t>
  </si>
  <si>
    <t>Monica Bradshaw</t>
  </si>
  <si>
    <t>Monica Stinson</t>
  </si>
  <si>
    <t>Monica Washington</t>
  </si>
  <si>
    <t>Naima Hull</t>
  </si>
  <si>
    <t>Pamela Swanigan Cotton</t>
  </si>
  <si>
    <t>Patrice Boone</t>
  </si>
  <si>
    <t>Paula Lawson</t>
  </si>
  <si>
    <t>Paulette McCall</t>
  </si>
  <si>
    <t>Perry Boler</t>
  </si>
  <si>
    <t>Priscilla Williams</t>
  </si>
  <si>
    <t>Quarla Williams</t>
  </si>
  <si>
    <t>Rachea Williams</t>
  </si>
  <si>
    <t>Rashandra Laws</t>
  </si>
  <si>
    <t>Regina Carter Jobe</t>
  </si>
  <si>
    <t>Renata Cavett</t>
  </si>
  <si>
    <t>Reneda Watts-Anderson</t>
  </si>
  <si>
    <t>Renita Bonds</t>
  </si>
  <si>
    <t>Rhonda Goodman-Carr</t>
  </si>
  <si>
    <t>Rosalyn Walton</t>
  </si>
  <si>
    <t>Rosetta Young</t>
  </si>
  <si>
    <t>Roshunda Sample</t>
  </si>
  <si>
    <t>Ruth Buck</t>
  </si>
  <si>
    <t>Salena Moore</t>
  </si>
  <si>
    <t>Shamir Lee</t>
  </si>
  <si>
    <t>Sharon Harris</t>
  </si>
  <si>
    <t>Shawnte Butler</t>
  </si>
  <si>
    <t>Shemeka McClung</t>
  </si>
  <si>
    <t>Sherrina Dixon</t>
  </si>
  <si>
    <t>Shirley Miller</t>
  </si>
  <si>
    <t>Stephaine Hoye-Alexander</t>
  </si>
  <si>
    <t>Tamara Taylor</t>
  </si>
  <si>
    <t>Tarsha Henderson</t>
  </si>
  <si>
    <t>Tavia Nance</t>
  </si>
  <si>
    <t>Thelma Walker</t>
  </si>
  <si>
    <t>Tiffany Paige</t>
  </si>
  <si>
    <t>Tiffany Terrell</t>
  </si>
  <si>
    <t>Tonya Washington</t>
  </si>
  <si>
    <t>Tracey Purvis</t>
  </si>
  <si>
    <t>Ursula Harris</t>
  </si>
  <si>
    <t>Valerie Carson</t>
  </si>
  <si>
    <t>Varranda Love</t>
  </si>
  <si>
    <t>Vera Johnson</t>
  </si>
  <si>
    <t>Victoria Gholar</t>
  </si>
  <si>
    <t>Wanda Thomas</t>
  </si>
  <si>
    <t>Yolonda Campbell</t>
  </si>
  <si>
    <t>Yvette Bullock</t>
  </si>
  <si>
    <t xml:space="preserve">Total </t>
  </si>
  <si>
    <t>Violet Sponsors - Sorors</t>
  </si>
  <si>
    <t xml:space="preserve">Mary White </t>
  </si>
  <si>
    <t>B&amp;B Consultant - Paulette McCall</t>
  </si>
  <si>
    <t>Total</t>
  </si>
  <si>
    <t>Friendship Sponsors - Sorors</t>
  </si>
  <si>
    <t>Power By 5, LLC - Machelle S. Kyles</t>
  </si>
  <si>
    <t>Daphanie Underwood - Claudia Henderson</t>
  </si>
  <si>
    <t>The Elephant's Trunk - Machelle S. Kyles</t>
  </si>
  <si>
    <t>Irby Company - Priscilla Williams</t>
  </si>
  <si>
    <t>David K. Parks, D.M.D., PPLLC - Priscilla Williams</t>
  </si>
  <si>
    <t>Penn Street Investment - Patrice Boone</t>
  </si>
  <si>
    <t>OPM Healthcare Staffing, Inc. - Patrice Boone</t>
  </si>
  <si>
    <t>Sophia Williams - Machelle S. Kyles</t>
  </si>
  <si>
    <t>Talk Derby to Me - 2025</t>
  </si>
  <si>
    <t>Actual</t>
  </si>
  <si>
    <t>Violet Sponsors  (4 Sponsors @ $1,000)</t>
  </si>
  <si>
    <t>Crimson &amp; Cream  (11 Sponsors @ $250)</t>
  </si>
  <si>
    <t xml:space="preserve">Table Sales  (30 Tables @ $650) </t>
  </si>
  <si>
    <t>Ticket Sales (57 General Sales @ $75)</t>
  </si>
  <si>
    <t>TALK DERBY TO ME - SPRING FUNDRAISER 2026</t>
  </si>
  <si>
    <r>
      <t xml:space="preserve">Violet Sponsors  </t>
    </r>
    <r>
      <rPr>
        <b/>
        <sz val="11"/>
        <color rgb="FFFF0000"/>
        <rFont val="Calibri"/>
        <family val="2"/>
      </rPr>
      <t>(7 Sponsors @ $1,000</t>
    </r>
    <r>
      <rPr>
        <sz val="11"/>
        <color rgb="FFFF0000"/>
        <rFont val="Calibri"/>
        <family val="2"/>
      </rPr>
      <t>)</t>
    </r>
  </si>
  <si>
    <r>
      <t xml:space="preserve">Crimson &amp; Cream  </t>
    </r>
    <r>
      <rPr>
        <b/>
        <sz val="11"/>
        <color rgb="FFFF0000"/>
        <rFont val="Calibri"/>
        <family val="2"/>
      </rPr>
      <t>(10 Sponsors @ $250)</t>
    </r>
  </si>
  <si>
    <r>
      <t xml:space="preserve">Pearl Sponsor </t>
    </r>
    <r>
      <rPr>
        <b/>
        <sz val="11"/>
        <color rgb="FFFF0000"/>
        <rFont val="Calibri"/>
        <family val="2"/>
      </rPr>
      <t>(2 Sponsor @ $500)</t>
    </r>
  </si>
  <si>
    <r>
      <t xml:space="preserve">Table Sales </t>
    </r>
    <r>
      <rPr>
        <b/>
        <sz val="11"/>
        <color rgb="FFFF0000"/>
        <rFont val="Calibri"/>
        <family val="2"/>
      </rPr>
      <t xml:space="preserve"> (30 Tables @ $700) </t>
    </r>
  </si>
  <si>
    <r>
      <t xml:space="preserve">Ticket Sales </t>
    </r>
    <r>
      <rPr>
        <b/>
        <sz val="11"/>
        <color rgb="FFFF0000"/>
        <rFont val="Calibri"/>
        <family val="2"/>
      </rPr>
      <t>(40 General Sales @ $85)</t>
    </r>
  </si>
  <si>
    <r>
      <t xml:space="preserve">Tallk Derby To Me </t>
    </r>
    <r>
      <rPr>
        <b/>
        <sz val="11"/>
        <color rgb="FFFF0000"/>
        <rFont val="Calibri"/>
        <family val="2"/>
      </rPr>
      <t xml:space="preserve"> (5 Vendors @ $150)</t>
    </r>
  </si>
  <si>
    <r>
      <t xml:space="preserve">General Donation </t>
    </r>
    <r>
      <rPr>
        <b/>
        <sz val="11"/>
        <color rgb="FFFF0000"/>
        <rFont val="Calibri"/>
        <family val="2"/>
      </rPr>
      <t>- (Monica Bradshaw)</t>
    </r>
  </si>
  <si>
    <r>
      <t xml:space="preserve">General Donation </t>
    </r>
    <r>
      <rPr>
        <b/>
        <sz val="11"/>
        <color rgb="FFFF0000"/>
        <rFont val="Calibri"/>
        <family val="2"/>
      </rPr>
      <t>- (Amorya Orr)</t>
    </r>
  </si>
  <si>
    <r>
      <t xml:space="preserve">General Donation </t>
    </r>
    <r>
      <rPr>
        <b/>
        <sz val="11"/>
        <color rgb="FFFF0000"/>
        <rFont val="Calibri"/>
        <family val="2"/>
      </rPr>
      <t>- (Claudia Henderson)</t>
    </r>
  </si>
  <si>
    <r>
      <t xml:space="preserve">General Donation </t>
    </r>
    <r>
      <rPr>
        <b/>
        <sz val="11"/>
        <color rgb="FFFF0000"/>
        <rFont val="Calibri"/>
        <family val="2"/>
      </rPr>
      <t>- (Shawnte Bulter)</t>
    </r>
  </si>
  <si>
    <t>Liability Insurance</t>
  </si>
  <si>
    <t>CA Portable Digital Signage</t>
  </si>
  <si>
    <t>Photography</t>
  </si>
  <si>
    <t>Bartender 5 @ $125.00</t>
  </si>
  <si>
    <t>Food  ($21.25 per person * 400) &amp; $254.00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</si>
</sst>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43" fontId="3" fillId="0" borderId="0" xfId="1" applyFont="1"/>
    <xf numFmtId="0" fontId="2" fillId="0" borderId="0" xfId="0" applyFont="1" applyAlignment="1">
      <alignment horizontal="center"/>
    </xf>
    <xf numFmtId="0" fontId="4" fillId="0" borderId="0" xfId="0" applyFont="1"/>
    <xf numFmtId="44" fontId="3" fillId="0" borderId="0" xfId="2" applyFont="1" applyFill="1" applyBorder="1"/>
    <xf numFmtId="44" fontId="3" fillId="0" borderId="0" xfId="2" applyFont="1" applyFill="1"/>
    <xf numFmtId="43" fontId="3" fillId="0" borderId="0" xfId="1" applyFont="1" applyFill="1"/>
    <xf numFmtId="43" fontId="2" fillId="0" borderId="1" xfId="1" applyFont="1" applyFill="1" applyBorder="1" applyAlignment="1">
      <alignment horizontal="center" vertical="top" wrapText="1"/>
    </xf>
    <xf numFmtId="43" fontId="2" fillId="0" borderId="0" xfId="1" applyFont="1" applyFill="1" applyBorder="1" applyAlignment="1">
      <alignment horizontal="center" vertical="top" wrapText="1"/>
    </xf>
    <xf numFmtId="44" fontId="2" fillId="0" borderId="2" xfId="2" applyFont="1" applyBorder="1" applyAlignment="1">
      <alignment horizontal="center"/>
    </xf>
    <xf numFmtId="0" fontId="3" fillId="0" borderId="2" xfId="0" applyFont="1" applyBorder="1"/>
    <xf numFmtId="44" fontId="3" fillId="0" borderId="2" xfId="2" applyFont="1" applyFill="1" applyBorder="1"/>
    <xf numFmtId="0" fontId="2" fillId="0" borderId="2" xfId="0" applyFont="1" applyBorder="1"/>
    <xf numFmtId="44" fontId="2" fillId="0" borderId="2" xfId="0" applyNumberFormat="1" applyFont="1" applyBorder="1"/>
    <xf numFmtId="44" fontId="2" fillId="0" borderId="0" xfId="0" applyNumberFormat="1" applyFont="1"/>
    <xf numFmtId="44" fontId="3" fillId="0" borderId="2" xfId="2" applyFont="1" applyBorder="1"/>
    <xf numFmtId="44" fontId="3" fillId="0" borderId="0" xfId="2" applyFont="1" applyBorder="1"/>
    <xf numFmtId="0" fontId="5" fillId="0" borderId="3" xfId="0" applyFont="1" applyBorder="1"/>
    <xf numFmtId="44" fontId="5" fillId="0" borderId="4" xfId="2" applyFont="1" applyFill="1" applyBorder="1" applyAlignment="1">
      <alignment horizontal="center"/>
    </xf>
    <xf numFmtId="0" fontId="2" fillId="0" borderId="5" xfId="0" applyFont="1" applyBorder="1"/>
    <xf numFmtId="44" fontId="3" fillId="0" borderId="6" xfId="2" applyFont="1" applyFill="1" applyBorder="1" applyAlignment="1">
      <alignment horizontal="center"/>
    </xf>
    <xf numFmtId="0" fontId="5" fillId="0" borderId="5" xfId="0" applyFont="1" applyBorder="1"/>
    <xf numFmtId="44" fontId="5" fillId="0" borderId="6" xfId="2" applyFont="1" applyFill="1" applyBorder="1" applyAlignment="1">
      <alignment horizontal="center"/>
    </xf>
    <xf numFmtId="0" fontId="3" fillId="0" borderId="5" xfId="0" applyFont="1" applyBorder="1" applyAlignment="1">
      <alignment horizontal="left" indent="5"/>
    </xf>
    <xf numFmtId="44" fontId="3" fillId="0" borderId="0" xfId="0" applyNumberFormat="1" applyFont="1"/>
    <xf numFmtId="0" fontId="2" fillId="0" borderId="7" xfId="0" applyFont="1" applyBorder="1"/>
    <xf numFmtId="44" fontId="2" fillId="0" borderId="8" xfId="0" applyNumberFormat="1" applyFont="1" applyBorder="1"/>
    <xf numFmtId="43" fontId="3" fillId="0" borderId="0" xfId="1" applyFont="1" applyBorder="1"/>
    <xf numFmtId="43" fontId="3" fillId="0" borderId="0" xfId="0" applyNumberFormat="1" applyFont="1"/>
    <xf numFmtId="43" fontId="5" fillId="0" borderId="0" xfId="0" applyNumberFormat="1" applyFont="1"/>
    <xf numFmtId="44" fontId="3" fillId="0" borderId="0" xfId="2" applyFont="1" applyFill="1" applyAlignment="1">
      <alignment horizontal="center"/>
    </xf>
    <xf numFmtId="0" fontId="5" fillId="0" borderId="0" xfId="0" applyFont="1"/>
    <xf numFmtId="44" fontId="5" fillId="0" borderId="0" xfId="2" applyFont="1" applyFill="1" applyAlignment="1">
      <alignment horizontal="center"/>
    </xf>
    <xf numFmtId="9" fontId="5" fillId="0" borderId="0" xfId="0" applyNumberFormat="1" applyFont="1"/>
    <xf numFmtId="43" fontId="5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indent="5"/>
    </xf>
    <xf numFmtId="44" fontId="3" fillId="0" borderId="0" xfId="2" applyFont="1" applyFill="1" applyBorder="1" applyAlignment="1">
      <alignment horizontal="center"/>
    </xf>
    <xf numFmtId="44" fontId="5" fillId="0" borderId="1" xfId="2" applyFont="1" applyFill="1" applyBorder="1" applyAlignment="1">
      <alignment horizontal="center"/>
    </xf>
    <xf numFmtId="43" fontId="5" fillId="0" borderId="1" xfId="2" applyNumberFormat="1" applyFont="1" applyFill="1" applyBorder="1" applyAlignment="1">
      <alignment horizontal="right"/>
    </xf>
    <xf numFmtId="44" fontId="5" fillId="0" borderId="0" xfId="2" applyFont="1" applyFill="1" applyBorder="1" applyAlignment="1">
      <alignment horizontal="center"/>
    </xf>
    <xf numFmtId="0" fontId="3" fillId="0" borderId="0" xfId="0" applyFont="1" applyAlignment="1">
      <alignment horizontal="left" vertical="center" indent="5"/>
    </xf>
    <xf numFmtId="44" fontId="3" fillId="0" borderId="0" xfId="2" applyFont="1"/>
    <xf numFmtId="0" fontId="5" fillId="0" borderId="0" xfId="0" applyFont="1" applyAlignment="1">
      <alignment horizontal="left" vertical="center"/>
    </xf>
    <xf numFmtId="8" fontId="5" fillId="0" borderId="1" xfId="2" applyNumberFormat="1" applyFont="1" applyFill="1" applyBorder="1" applyAlignment="1">
      <alignment horizontal="center"/>
    </xf>
    <xf numFmtId="43" fontId="2" fillId="0" borderId="0" xfId="1" applyFont="1" applyBorder="1"/>
    <xf numFmtId="8" fontId="5" fillId="0" borderId="0" xfId="0" applyNumberFormat="1" applyFont="1"/>
    <xf numFmtId="8" fontId="2" fillId="0" borderId="0" xfId="0" applyNumberFormat="1" applyFont="1"/>
    <xf numFmtId="44" fontId="6" fillId="0" borderId="0" xfId="2" applyFont="1" applyFill="1" applyAlignment="1">
      <alignment horizontal="center"/>
    </xf>
    <xf numFmtId="8" fontId="7" fillId="0" borderId="1" xfId="0" applyNumberFormat="1" applyFont="1" applyBorder="1"/>
    <xf numFmtId="43" fontId="5" fillId="0" borderId="0" xfId="1" applyFont="1"/>
    <xf numFmtId="9" fontId="5" fillId="0" borderId="0" xfId="3" applyFont="1"/>
  </cellXfs>
  <cellStyles count="5">
    <cellStyle name="Comma" xfId="1" builtinId="3"/>
    <cellStyle name="Currency" xfId="2" builtinId="4"/>
    <cellStyle name="Normal" xfId="0" builtinId="0"/>
    <cellStyle name="Percent" xfId="3" builtinId="5"/>
    <cellStyle name="Percent 2" xfId="4" xr:uid="{9CF735DE-704D-47D4-B099-6A99D35EBA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8D31D-9587-4506-97D7-DAD216029F28}">
  <dimension ref="A1:G32"/>
  <sheetViews>
    <sheetView tabSelected="1" workbookViewId="0">
      <selection activeCell="C14" sqref="C14"/>
    </sheetView>
  </sheetViews>
  <sheetFormatPr defaultColWidth="9.140625" defaultRowHeight="12.95" customHeight="1" x14ac:dyDescent="0.25"/>
  <cols>
    <col min="1" max="1" width="46.42578125" style="2" customWidth="1"/>
    <col min="2" max="2" width="13.5703125" style="32" bestFit="1" customWidth="1"/>
    <col min="3" max="3" width="12.7109375" style="33" bestFit="1" customWidth="1"/>
    <col min="4" max="4" width="16.7109375" style="3" customWidth="1"/>
    <col min="5" max="5" width="14.7109375" style="3" customWidth="1"/>
    <col min="6" max="6" width="14.85546875" style="2" customWidth="1"/>
    <col min="7" max="7" width="16.85546875" style="2" customWidth="1"/>
    <col min="8" max="8" width="56.42578125" style="2" customWidth="1"/>
    <col min="9" max="16384" width="9.140625" style="2"/>
  </cols>
  <sheetData>
    <row r="1" spans="1:7" ht="12.95" customHeight="1" x14ac:dyDescent="0.25">
      <c r="A1" s="1" t="s">
        <v>201</v>
      </c>
    </row>
    <row r="2" spans="1:7" ht="12.95" customHeight="1" x14ac:dyDescent="0.25">
      <c r="A2" s="33"/>
    </row>
    <row r="3" spans="1:7" ht="12.95" customHeight="1" x14ac:dyDescent="0.25">
      <c r="A3" s="33" t="s">
        <v>0</v>
      </c>
      <c r="B3" s="34"/>
      <c r="C3" s="35"/>
      <c r="D3" s="36" t="s">
        <v>9</v>
      </c>
      <c r="E3" s="36" t="s">
        <v>10</v>
      </c>
      <c r="F3" s="37" t="s">
        <v>11</v>
      </c>
      <c r="G3" s="37" t="s">
        <v>12</v>
      </c>
    </row>
    <row r="4" spans="1:7" ht="12.95" customHeight="1" x14ac:dyDescent="0.25">
      <c r="A4" s="38" t="s">
        <v>202</v>
      </c>
      <c r="B4" s="32">
        <f t="shared" ref="B4:B10" si="0">G4</f>
        <v>7142.76</v>
      </c>
      <c r="D4" s="8">
        <v>3076.76</v>
      </c>
      <c r="E4" s="8">
        <v>4066</v>
      </c>
      <c r="F4" s="30">
        <v>0</v>
      </c>
      <c r="G4" s="30">
        <f>SUM(D4:F4)</f>
        <v>7142.76</v>
      </c>
    </row>
    <row r="5" spans="1:7" ht="12.95" customHeight="1" x14ac:dyDescent="0.25">
      <c r="A5" s="38" t="s">
        <v>203</v>
      </c>
      <c r="B5" s="32">
        <f t="shared" si="0"/>
        <v>2527</v>
      </c>
      <c r="D5" s="8">
        <v>1777</v>
      </c>
      <c r="E5" s="8">
        <v>750</v>
      </c>
      <c r="F5" s="30">
        <v>0</v>
      </c>
      <c r="G5" s="30">
        <f t="shared" ref="G5:G13" si="1">SUM(D5:F5)</f>
        <v>2527</v>
      </c>
    </row>
    <row r="6" spans="1:7" ht="12.95" customHeight="1" x14ac:dyDescent="0.25">
      <c r="A6" s="38" t="s">
        <v>204</v>
      </c>
      <c r="B6" s="32">
        <f t="shared" si="0"/>
        <v>1004.62</v>
      </c>
      <c r="D6" s="8">
        <v>504.62</v>
      </c>
      <c r="E6" s="8">
        <v>0</v>
      </c>
      <c r="F6" s="30">
        <v>500</v>
      </c>
      <c r="G6" s="30">
        <f t="shared" si="1"/>
        <v>1004.62</v>
      </c>
    </row>
    <row r="7" spans="1:7" ht="12.95" customHeight="1" x14ac:dyDescent="0.25">
      <c r="A7" s="38" t="s">
        <v>205</v>
      </c>
      <c r="B7" s="32">
        <f t="shared" si="0"/>
        <v>21356.9</v>
      </c>
      <c r="D7" s="8">
        <v>17823.95</v>
      </c>
      <c r="E7" s="8">
        <v>3532.95</v>
      </c>
      <c r="F7" s="30">
        <v>0</v>
      </c>
      <c r="G7" s="30">
        <f t="shared" si="1"/>
        <v>21356.9</v>
      </c>
    </row>
    <row r="8" spans="1:7" ht="12.95" customHeight="1" x14ac:dyDescent="0.25">
      <c r="A8" s="38" t="s">
        <v>206</v>
      </c>
      <c r="B8" s="39">
        <f t="shared" si="0"/>
        <v>3226.25</v>
      </c>
      <c r="D8" s="8">
        <v>1045.9100000000001</v>
      </c>
      <c r="E8" s="8">
        <v>1773.1</v>
      </c>
      <c r="F8" s="30">
        <v>407.24</v>
      </c>
      <c r="G8" s="30">
        <f t="shared" si="1"/>
        <v>3226.25</v>
      </c>
    </row>
    <row r="9" spans="1:7" ht="12.95" customHeight="1" x14ac:dyDescent="0.25">
      <c r="A9" s="38" t="s">
        <v>207</v>
      </c>
      <c r="B9" s="39">
        <f t="shared" si="0"/>
        <v>769.94</v>
      </c>
      <c r="D9" s="8">
        <v>154.97999999999999</v>
      </c>
      <c r="E9" s="8">
        <v>614.96</v>
      </c>
      <c r="F9" s="30">
        <v>0</v>
      </c>
      <c r="G9" s="30">
        <f t="shared" si="1"/>
        <v>769.94</v>
      </c>
    </row>
    <row r="10" spans="1:7" ht="12.95" customHeight="1" x14ac:dyDescent="0.25">
      <c r="A10" s="38" t="s">
        <v>208</v>
      </c>
      <c r="B10" s="39">
        <f t="shared" si="0"/>
        <v>50</v>
      </c>
      <c r="D10" s="3">
        <v>0</v>
      </c>
      <c r="E10" s="8">
        <v>50</v>
      </c>
      <c r="F10" s="30">
        <v>0</v>
      </c>
      <c r="G10" s="30">
        <f t="shared" si="1"/>
        <v>50</v>
      </c>
    </row>
    <row r="11" spans="1:7" ht="12.95" customHeight="1" x14ac:dyDescent="0.25">
      <c r="A11" s="38" t="s">
        <v>209</v>
      </c>
      <c r="B11" s="39">
        <f>G11</f>
        <v>100</v>
      </c>
      <c r="D11" s="3">
        <v>0</v>
      </c>
      <c r="E11" s="8">
        <v>0</v>
      </c>
      <c r="F11" s="30">
        <v>100</v>
      </c>
      <c r="G11" s="30">
        <f t="shared" si="1"/>
        <v>100</v>
      </c>
    </row>
    <row r="12" spans="1:7" ht="12.95" customHeight="1" x14ac:dyDescent="0.25">
      <c r="A12" s="38" t="s">
        <v>210</v>
      </c>
      <c r="B12" s="39">
        <f>G12</f>
        <v>125</v>
      </c>
      <c r="D12" s="3">
        <v>0</v>
      </c>
      <c r="E12" s="8">
        <v>0</v>
      </c>
      <c r="F12" s="30">
        <v>125</v>
      </c>
      <c r="G12" s="30">
        <f t="shared" si="1"/>
        <v>125</v>
      </c>
    </row>
    <row r="13" spans="1:7" ht="12.95" customHeight="1" x14ac:dyDescent="0.25">
      <c r="A13" s="38" t="s">
        <v>211</v>
      </c>
      <c r="B13" s="39">
        <v>200</v>
      </c>
      <c r="D13" s="3">
        <v>0</v>
      </c>
      <c r="E13" s="8">
        <v>0</v>
      </c>
      <c r="F13" s="30">
        <v>200</v>
      </c>
      <c r="G13" s="30">
        <f t="shared" si="1"/>
        <v>200</v>
      </c>
    </row>
    <row r="14" spans="1:7" ht="12.95" customHeight="1" thickBot="1" x14ac:dyDescent="0.3">
      <c r="A14" s="33" t="s">
        <v>1</v>
      </c>
      <c r="B14" s="2"/>
      <c r="C14" s="40">
        <f>SUM(B4:B13)</f>
        <v>36502.47</v>
      </c>
      <c r="D14" s="41">
        <f>SUM(D4:D13)</f>
        <v>24383.22</v>
      </c>
      <c r="E14" s="41">
        <f t="shared" ref="E14:F14" si="2">SUM(E4:E13)</f>
        <v>10787.010000000002</v>
      </c>
      <c r="F14" s="41">
        <f t="shared" si="2"/>
        <v>1332.24</v>
      </c>
      <c r="G14" s="41">
        <f>SUM(G4:G13)</f>
        <v>36502.47</v>
      </c>
    </row>
    <row r="15" spans="1:7" ht="12.95" customHeight="1" thickTop="1" x14ac:dyDescent="0.25">
      <c r="A15" s="33"/>
      <c r="B15" s="2"/>
      <c r="C15" s="42"/>
      <c r="D15" s="42"/>
      <c r="E15" s="42"/>
      <c r="F15" s="42"/>
      <c r="G15" s="42"/>
    </row>
    <row r="16" spans="1:7" ht="12.95" customHeight="1" x14ac:dyDescent="0.25">
      <c r="A16" s="33"/>
      <c r="B16" s="2"/>
      <c r="C16" s="42"/>
    </row>
    <row r="17" spans="1:7" ht="12.95" customHeight="1" x14ac:dyDescent="0.25">
      <c r="A17" s="33" t="s">
        <v>2</v>
      </c>
      <c r="B17" s="4">
        <v>2026</v>
      </c>
      <c r="D17" s="29"/>
      <c r="E17" s="4"/>
      <c r="F17" s="29"/>
      <c r="G17" s="26"/>
    </row>
    <row r="18" spans="1:7" ht="12.95" customHeight="1" x14ac:dyDescent="0.25">
      <c r="A18" s="43" t="s">
        <v>13</v>
      </c>
      <c r="B18" s="44">
        <v>-5000</v>
      </c>
      <c r="D18" s="29"/>
      <c r="E18" s="18"/>
      <c r="F18" s="29"/>
    </row>
    <row r="19" spans="1:7" ht="12.95" customHeight="1" x14ac:dyDescent="0.25">
      <c r="A19" s="43" t="s">
        <v>212</v>
      </c>
      <c r="B19" s="44">
        <v>-300</v>
      </c>
      <c r="D19" s="29"/>
      <c r="E19" s="18"/>
      <c r="F19" s="29"/>
    </row>
    <row r="20" spans="1:7" ht="12.95" customHeight="1" x14ac:dyDescent="0.25">
      <c r="A20" s="43" t="s">
        <v>213</v>
      </c>
      <c r="B20" s="44">
        <v>-200</v>
      </c>
      <c r="D20" s="29"/>
      <c r="E20" s="18"/>
      <c r="F20" s="29"/>
    </row>
    <row r="21" spans="1:7" ht="12.95" customHeight="1" x14ac:dyDescent="0.25">
      <c r="A21" s="43" t="s">
        <v>214</v>
      </c>
      <c r="B21" s="44">
        <v>-200</v>
      </c>
      <c r="D21" s="29"/>
      <c r="E21" s="18"/>
    </row>
    <row r="22" spans="1:7" ht="12.95" customHeight="1" x14ac:dyDescent="0.25">
      <c r="A22" s="43" t="s">
        <v>4</v>
      </c>
      <c r="B22" s="7">
        <v>-1500</v>
      </c>
      <c r="D22" s="29"/>
      <c r="E22" s="18"/>
    </row>
    <row r="23" spans="1:7" ht="12.95" customHeight="1" x14ac:dyDescent="0.25">
      <c r="A23" s="43" t="s">
        <v>215</v>
      </c>
      <c r="B23" s="7">
        <v>-625</v>
      </c>
      <c r="D23" s="29"/>
      <c r="E23" s="18"/>
    </row>
    <row r="24" spans="1:7" ht="12.95" customHeight="1" x14ac:dyDescent="0.25">
      <c r="A24" s="43" t="s">
        <v>3</v>
      </c>
      <c r="B24" s="44">
        <v>-2000</v>
      </c>
      <c r="D24" s="29"/>
      <c r="E24" s="18"/>
    </row>
    <row r="25" spans="1:7" ht="12.95" customHeight="1" x14ac:dyDescent="0.25">
      <c r="A25" s="43" t="s">
        <v>216</v>
      </c>
      <c r="B25" s="7">
        <v>-8754</v>
      </c>
      <c r="D25" s="29"/>
      <c r="E25" s="18"/>
    </row>
    <row r="26" spans="1:7" ht="12.95" customHeight="1" x14ac:dyDescent="0.25">
      <c r="A26" s="43" t="s">
        <v>5</v>
      </c>
      <c r="B26" s="7">
        <f>-21.28+-40.3</f>
        <v>-61.58</v>
      </c>
      <c r="D26" s="29"/>
      <c r="E26" s="18"/>
    </row>
    <row r="27" spans="1:7" ht="12.95" customHeight="1" thickBot="1" x14ac:dyDescent="0.3">
      <c r="A27" s="45" t="s">
        <v>6</v>
      </c>
      <c r="B27" s="2"/>
      <c r="C27" s="46">
        <f>SUM(B18:B26)</f>
        <v>-18640.580000000002</v>
      </c>
      <c r="D27" s="29"/>
      <c r="E27" s="47"/>
      <c r="F27" s="48"/>
    </row>
    <row r="28" spans="1:7" ht="12.95" customHeight="1" thickTop="1" x14ac:dyDescent="0.25">
      <c r="D28" s="29"/>
      <c r="E28" s="29"/>
    </row>
    <row r="29" spans="1:7" ht="12.95" customHeight="1" x14ac:dyDescent="0.25">
      <c r="D29" s="29"/>
      <c r="E29" s="29"/>
      <c r="F29" s="49"/>
    </row>
    <row r="30" spans="1:7" ht="12.95" customHeight="1" thickBot="1" x14ac:dyDescent="0.3">
      <c r="A30" s="33" t="s">
        <v>7</v>
      </c>
      <c r="B30" s="50"/>
      <c r="C30" s="51">
        <f>+C14+C27</f>
        <v>17861.89</v>
      </c>
      <c r="D30" s="29"/>
      <c r="E30" s="29"/>
    </row>
    <row r="31" spans="1:7" ht="12.95" customHeight="1" thickTop="1" x14ac:dyDescent="0.25">
      <c r="A31" s="33"/>
      <c r="D31" s="52"/>
      <c r="E31" s="52"/>
    </row>
    <row r="32" spans="1:7" ht="12.95" customHeight="1" x14ac:dyDescent="0.25">
      <c r="A32" s="33" t="s">
        <v>8</v>
      </c>
      <c r="C32" s="53">
        <f>C30/C14</f>
        <v>0.48933373549789916</v>
      </c>
      <c r="F32" s="33"/>
      <c r="G32" s="33"/>
    </row>
  </sheetData>
  <pageMargins left="0" right="0" top="0" bottom="0" header="0" footer="0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58E2A-D498-4E1E-9495-3D98EF66EF7B}">
  <dimension ref="A1:K213"/>
  <sheetViews>
    <sheetView workbookViewId="0">
      <selection activeCell="B8" sqref="B8"/>
    </sheetView>
  </sheetViews>
  <sheetFormatPr defaultColWidth="9.140625" defaultRowHeight="12.95" customHeight="1" x14ac:dyDescent="0.25"/>
  <cols>
    <col min="1" max="1" width="44.85546875" style="2" customWidth="1"/>
    <col min="2" max="2" width="22.28515625" style="2" customWidth="1"/>
    <col min="3" max="3" width="9.140625" style="2"/>
    <col min="4" max="4" width="10.5703125" style="3" bestFit="1" customWidth="1"/>
    <col min="5" max="5" width="11.5703125" style="3" bestFit="1" customWidth="1"/>
    <col min="6" max="6" width="14.28515625" style="2" customWidth="1"/>
    <col min="7" max="7" width="9.140625" style="2"/>
    <col min="8" max="8" width="9.5703125" style="3" bestFit="1" customWidth="1"/>
    <col min="9" max="10" width="9.140625" style="2"/>
    <col min="11" max="11" width="11.28515625" style="2" bestFit="1" customWidth="1"/>
    <col min="12" max="16384" width="9.140625" style="2"/>
  </cols>
  <sheetData>
    <row r="1" spans="1:2" ht="12.95" customHeight="1" x14ac:dyDescent="0.25">
      <c r="A1" s="1" t="s">
        <v>14</v>
      </c>
    </row>
    <row r="2" spans="1:2" ht="12.95" customHeight="1" x14ac:dyDescent="0.25">
      <c r="A2" s="1" t="s">
        <v>15</v>
      </c>
    </row>
    <row r="3" spans="1:2" ht="12.95" customHeight="1" x14ac:dyDescent="0.25">
      <c r="A3" s="1" t="s">
        <v>16</v>
      </c>
    </row>
    <row r="4" spans="1:2" ht="12.95" customHeight="1" x14ac:dyDescent="0.25">
      <c r="A4" s="1" t="s">
        <v>17</v>
      </c>
    </row>
    <row r="7" spans="1:2" ht="12.95" customHeight="1" x14ac:dyDescent="0.25">
      <c r="A7" s="4" t="s">
        <v>18</v>
      </c>
      <c r="B7" s="4" t="s">
        <v>19</v>
      </c>
    </row>
    <row r="8" spans="1:2" ht="12.95" customHeight="1" x14ac:dyDescent="0.25">
      <c r="A8" s="5" t="s">
        <v>20</v>
      </c>
      <c r="B8" s="6">
        <v>0</v>
      </c>
    </row>
    <row r="9" spans="1:2" ht="12.95" customHeight="1" x14ac:dyDescent="0.25">
      <c r="A9" s="5" t="s">
        <v>21</v>
      </c>
      <c r="B9" s="6">
        <v>0</v>
      </c>
    </row>
    <row r="10" spans="1:2" ht="12.95" customHeight="1" x14ac:dyDescent="0.25">
      <c r="A10" s="5" t="s">
        <v>22</v>
      </c>
      <c r="B10" s="6">
        <v>0</v>
      </c>
    </row>
    <row r="11" spans="1:2" ht="12.95" customHeight="1" x14ac:dyDescent="0.25">
      <c r="A11" s="5" t="s">
        <v>23</v>
      </c>
      <c r="B11" s="6">
        <v>0</v>
      </c>
    </row>
    <row r="12" spans="1:2" ht="12.95" customHeight="1" x14ac:dyDescent="0.25">
      <c r="A12" s="5" t="s">
        <v>24</v>
      </c>
      <c r="B12" s="6">
        <v>0</v>
      </c>
    </row>
    <row r="13" spans="1:2" ht="12.95" customHeight="1" x14ac:dyDescent="0.25">
      <c r="A13" s="5" t="s">
        <v>25</v>
      </c>
      <c r="B13" s="6">
        <v>255</v>
      </c>
    </row>
    <row r="14" spans="1:2" ht="12.95" customHeight="1" x14ac:dyDescent="0.25">
      <c r="A14" s="5" t="s">
        <v>26</v>
      </c>
      <c r="B14" s="6">
        <v>0</v>
      </c>
    </row>
    <row r="15" spans="1:2" ht="12.95" customHeight="1" x14ac:dyDescent="0.25">
      <c r="A15" s="5" t="s">
        <v>27</v>
      </c>
      <c r="B15" s="6">
        <v>0</v>
      </c>
    </row>
    <row r="16" spans="1:2" ht="12.95" customHeight="1" x14ac:dyDescent="0.25">
      <c r="A16" s="5" t="s">
        <v>28</v>
      </c>
      <c r="B16" s="6">
        <v>656.1</v>
      </c>
    </row>
    <row r="17" spans="1:8" ht="12.95" customHeight="1" x14ac:dyDescent="0.25">
      <c r="A17" s="5" t="s">
        <v>29</v>
      </c>
      <c r="B17" s="6">
        <v>317.57</v>
      </c>
    </row>
    <row r="18" spans="1:8" ht="12.95" customHeight="1" x14ac:dyDescent="0.25">
      <c r="A18" s="5" t="s">
        <v>30</v>
      </c>
      <c r="B18" s="6">
        <v>0</v>
      </c>
    </row>
    <row r="19" spans="1:8" ht="12.95" customHeight="1" x14ac:dyDescent="0.25">
      <c r="A19" s="5" t="s">
        <v>31</v>
      </c>
      <c r="B19" s="6">
        <v>0</v>
      </c>
    </row>
    <row r="20" spans="1:8" ht="12.95" customHeight="1" x14ac:dyDescent="0.25">
      <c r="A20" s="5" t="s">
        <v>32</v>
      </c>
      <c r="B20" s="6">
        <v>0</v>
      </c>
    </row>
    <row r="21" spans="1:8" ht="12.95" customHeight="1" x14ac:dyDescent="0.25">
      <c r="A21" s="5" t="s">
        <v>33</v>
      </c>
      <c r="B21" s="6">
        <v>346.44</v>
      </c>
    </row>
    <row r="22" spans="1:8" ht="12.95" customHeight="1" x14ac:dyDescent="0.25">
      <c r="A22" s="5" t="s">
        <v>34</v>
      </c>
      <c r="B22" s="6">
        <v>0</v>
      </c>
    </row>
    <row r="23" spans="1:8" ht="12.95" customHeight="1" x14ac:dyDescent="0.25">
      <c r="A23" s="5" t="s">
        <v>35</v>
      </c>
      <c r="B23" s="6">
        <v>0</v>
      </c>
    </row>
    <row r="24" spans="1:8" ht="12.95" customHeight="1" x14ac:dyDescent="0.25">
      <c r="A24" s="5" t="s">
        <v>36</v>
      </c>
      <c r="B24" s="6">
        <v>0</v>
      </c>
    </row>
    <row r="25" spans="1:8" ht="12.95" customHeight="1" x14ac:dyDescent="0.25">
      <c r="A25" s="5" t="s">
        <v>37</v>
      </c>
      <c r="B25" s="7">
        <v>656.1</v>
      </c>
    </row>
    <row r="26" spans="1:8" ht="12.95" customHeight="1" x14ac:dyDescent="0.25">
      <c r="A26" s="5" t="s">
        <v>38</v>
      </c>
      <c r="B26" s="6">
        <v>0</v>
      </c>
    </row>
    <row r="27" spans="1:8" ht="12.95" customHeight="1" x14ac:dyDescent="0.25">
      <c r="A27" s="5" t="s">
        <v>39</v>
      </c>
      <c r="B27" s="6">
        <v>0</v>
      </c>
    </row>
    <row r="28" spans="1:8" ht="12.95" customHeight="1" x14ac:dyDescent="0.25">
      <c r="A28" s="5" t="s">
        <v>40</v>
      </c>
      <c r="B28" s="6">
        <v>82.01</v>
      </c>
    </row>
    <row r="29" spans="1:8" ht="12.95" customHeight="1" x14ac:dyDescent="0.25">
      <c r="A29" s="5" t="s">
        <v>41</v>
      </c>
      <c r="B29" s="6">
        <v>0</v>
      </c>
      <c r="E29" s="8"/>
      <c r="H29" s="8"/>
    </row>
    <row r="30" spans="1:8" ht="12.95" customHeight="1" x14ac:dyDescent="0.25">
      <c r="A30" s="5" t="s">
        <v>42</v>
      </c>
      <c r="B30" s="6">
        <v>246.03</v>
      </c>
      <c r="E30" s="8"/>
      <c r="H30" s="8"/>
    </row>
    <row r="31" spans="1:8" ht="12.95" customHeight="1" x14ac:dyDescent="0.25">
      <c r="A31" s="5" t="s">
        <v>43</v>
      </c>
      <c r="B31" s="6">
        <v>692.88</v>
      </c>
      <c r="E31" s="8"/>
      <c r="H31" s="8"/>
    </row>
    <row r="32" spans="1:8" ht="12.95" customHeight="1" x14ac:dyDescent="0.25">
      <c r="A32" s="5" t="s">
        <v>44</v>
      </c>
      <c r="B32" s="6">
        <v>0</v>
      </c>
      <c r="E32" s="8"/>
      <c r="H32" s="8"/>
    </row>
    <row r="33" spans="1:8" ht="12.95" customHeight="1" x14ac:dyDescent="0.25">
      <c r="A33" s="5" t="s">
        <v>45</v>
      </c>
      <c r="B33" s="6">
        <v>0</v>
      </c>
      <c r="E33" s="8"/>
      <c r="H33" s="8"/>
    </row>
    <row r="34" spans="1:8" ht="12.95" customHeight="1" x14ac:dyDescent="0.25">
      <c r="A34" s="5" t="s">
        <v>46</v>
      </c>
      <c r="B34" s="7">
        <f>252.16+656.1+164.04</f>
        <v>1072.3</v>
      </c>
      <c r="E34" s="8"/>
      <c r="H34" s="8"/>
    </row>
    <row r="35" spans="1:8" ht="12.95" customHeight="1" x14ac:dyDescent="0.25">
      <c r="A35" s="5" t="s">
        <v>47</v>
      </c>
      <c r="B35" s="7">
        <v>635.14</v>
      </c>
      <c r="E35" s="8"/>
      <c r="H35" s="8"/>
    </row>
    <row r="36" spans="1:8" ht="12.95" customHeight="1" x14ac:dyDescent="0.25">
      <c r="A36" s="5" t="s">
        <v>48</v>
      </c>
      <c r="B36" s="6">
        <v>0</v>
      </c>
      <c r="E36" s="8"/>
      <c r="H36" s="8"/>
    </row>
    <row r="37" spans="1:8" ht="12.95" customHeight="1" x14ac:dyDescent="0.25">
      <c r="A37" s="5" t="s">
        <v>49</v>
      </c>
      <c r="B37" s="6">
        <v>0</v>
      </c>
      <c r="E37" s="8"/>
      <c r="H37" s="8"/>
    </row>
    <row r="38" spans="1:8" ht="12.95" customHeight="1" x14ac:dyDescent="0.25">
      <c r="A38" s="5" t="s">
        <v>50</v>
      </c>
      <c r="B38" s="6">
        <v>692.88</v>
      </c>
      <c r="E38" s="8"/>
      <c r="H38" s="8"/>
    </row>
    <row r="39" spans="1:8" ht="12.95" customHeight="1" x14ac:dyDescent="0.25">
      <c r="A39" s="5" t="s">
        <v>51</v>
      </c>
      <c r="B39" s="6">
        <v>0</v>
      </c>
      <c r="E39" s="8"/>
      <c r="H39" s="8"/>
    </row>
    <row r="40" spans="1:8" ht="12.95" customHeight="1" x14ac:dyDescent="0.25">
      <c r="A40" s="5" t="s">
        <v>52</v>
      </c>
      <c r="B40" s="6">
        <v>133.25</v>
      </c>
    </row>
    <row r="41" spans="1:8" ht="12.95" customHeight="1" x14ac:dyDescent="0.25">
      <c r="A41" s="5" t="s">
        <v>53</v>
      </c>
      <c r="B41" s="6">
        <v>164.03</v>
      </c>
    </row>
    <row r="42" spans="1:8" ht="12.95" customHeight="1" x14ac:dyDescent="0.25">
      <c r="A42" s="5" t="s">
        <v>54</v>
      </c>
      <c r="B42" s="6">
        <v>0</v>
      </c>
    </row>
    <row r="43" spans="1:8" ht="12.95" customHeight="1" x14ac:dyDescent="0.25">
      <c r="A43" s="5" t="s">
        <v>55</v>
      </c>
      <c r="B43" s="6">
        <v>0</v>
      </c>
    </row>
    <row r="44" spans="1:8" ht="12.95" customHeight="1" x14ac:dyDescent="0.25">
      <c r="A44" s="5" t="s">
        <v>56</v>
      </c>
      <c r="B44" s="6">
        <v>0</v>
      </c>
    </row>
    <row r="45" spans="1:8" ht="12.95" customHeight="1" x14ac:dyDescent="0.25">
      <c r="A45" s="5" t="s">
        <v>57</v>
      </c>
      <c r="B45" s="6">
        <v>259.83</v>
      </c>
    </row>
    <row r="46" spans="1:8" ht="12.95" customHeight="1" x14ac:dyDescent="0.25">
      <c r="A46" s="5" t="s">
        <v>58</v>
      </c>
      <c r="B46" s="6">
        <v>0</v>
      </c>
    </row>
    <row r="47" spans="1:8" ht="12.95" customHeight="1" x14ac:dyDescent="0.25">
      <c r="A47" s="5" t="s">
        <v>59</v>
      </c>
      <c r="B47" s="6">
        <v>151.18</v>
      </c>
    </row>
    <row r="48" spans="1:8" ht="12.95" customHeight="1" x14ac:dyDescent="0.25">
      <c r="A48" s="5" t="s">
        <v>60</v>
      </c>
      <c r="B48" s="6">
        <v>0</v>
      </c>
    </row>
    <row r="49" spans="1:2" ht="12.95" customHeight="1" x14ac:dyDescent="0.25">
      <c r="A49" s="5" t="s">
        <v>61</v>
      </c>
      <c r="B49" s="6">
        <v>0</v>
      </c>
    </row>
    <row r="50" spans="1:2" ht="12.95" customHeight="1" x14ac:dyDescent="0.25">
      <c r="A50" s="5" t="s">
        <v>62</v>
      </c>
      <c r="B50" s="6">
        <v>0</v>
      </c>
    </row>
    <row r="51" spans="1:2" ht="12.95" customHeight="1" x14ac:dyDescent="0.25">
      <c r="A51" s="5" t="s">
        <v>63</v>
      </c>
      <c r="B51" s="6">
        <v>0</v>
      </c>
    </row>
    <row r="52" spans="1:2" ht="12.95" customHeight="1" x14ac:dyDescent="0.25">
      <c r="A52" s="5" t="s">
        <v>64</v>
      </c>
      <c r="B52" s="6">
        <v>0</v>
      </c>
    </row>
    <row r="53" spans="1:2" ht="12.95" customHeight="1" x14ac:dyDescent="0.25">
      <c r="A53" s="5" t="s">
        <v>65</v>
      </c>
      <c r="B53" s="6">
        <v>0</v>
      </c>
    </row>
    <row r="54" spans="1:2" ht="12.95" customHeight="1" x14ac:dyDescent="0.25">
      <c r="A54" s="5" t="s">
        <v>66</v>
      </c>
      <c r="B54" s="6">
        <v>0</v>
      </c>
    </row>
    <row r="55" spans="1:2" ht="12.95" customHeight="1" x14ac:dyDescent="0.25">
      <c r="A55" s="5" t="s">
        <v>67</v>
      </c>
      <c r="B55" s="6">
        <v>0</v>
      </c>
    </row>
    <row r="56" spans="1:2" ht="12.95" customHeight="1" x14ac:dyDescent="0.25">
      <c r="A56" s="5" t="s">
        <v>68</v>
      </c>
      <c r="B56" s="6">
        <v>0</v>
      </c>
    </row>
    <row r="57" spans="1:2" ht="12.95" customHeight="1" x14ac:dyDescent="0.25">
      <c r="A57" s="5" t="s">
        <v>69</v>
      </c>
      <c r="B57" s="6">
        <v>0</v>
      </c>
    </row>
    <row r="58" spans="1:2" ht="12.95" customHeight="1" x14ac:dyDescent="0.25">
      <c r="A58" s="5" t="s">
        <v>70</v>
      </c>
      <c r="B58" s="6">
        <v>0</v>
      </c>
    </row>
    <row r="59" spans="1:2" ht="12.95" customHeight="1" x14ac:dyDescent="0.25">
      <c r="A59" s="5" t="s">
        <v>71</v>
      </c>
      <c r="B59" s="6">
        <v>0</v>
      </c>
    </row>
    <row r="60" spans="1:2" ht="12.95" customHeight="1" x14ac:dyDescent="0.25">
      <c r="A60" s="5" t="s">
        <v>72</v>
      </c>
      <c r="B60" s="7">
        <v>656.1</v>
      </c>
    </row>
    <row r="61" spans="1:2" ht="12.95" customHeight="1" x14ac:dyDescent="0.25">
      <c r="A61" s="5" t="s">
        <v>73</v>
      </c>
      <c r="B61" s="6">
        <v>0</v>
      </c>
    </row>
    <row r="62" spans="1:2" ht="12.95" customHeight="1" x14ac:dyDescent="0.25">
      <c r="A62" s="5" t="s">
        <v>74</v>
      </c>
      <c r="B62" s="6">
        <v>0</v>
      </c>
    </row>
    <row r="63" spans="1:2" ht="12.95" customHeight="1" x14ac:dyDescent="0.25">
      <c r="A63" s="5" t="s">
        <v>75</v>
      </c>
      <c r="B63" s="7">
        <v>252.16</v>
      </c>
    </row>
    <row r="64" spans="1:2" ht="12.95" customHeight="1" x14ac:dyDescent="0.25">
      <c r="A64" s="5" t="s">
        <v>76</v>
      </c>
      <c r="B64" s="7">
        <v>246.04</v>
      </c>
    </row>
    <row r="65" spans="1:2" ht="12.95" customHeight="1" x14ac:dyDescent="0.25">
      <c r="A65" s="5" t="s">
        <v>77</v>
      </c>
      <c r="B65" s="6">
        <v>0</v>
      </c>
    </row>
    <row r="66" spans="1:2" ht="12.95" customHeight="1" x14ac:dyDescent="0.25">
      <c r="A66" s="5" t="s">
        <v>78</v>
      </c>
      <c r="B66" s="6">
        <v>0</v>
      </c>
    </row>
    <row r="67" spans="1:2" ht="12.95" customHeight="1" x14ac:dyDescent="0.25">
      <c r="A67" s="5" t="s">
        <v>79</v>
      </c>
      <c r="B67" s="6">
        <v>0</v>
      </c>
    </row>
    <row r="68" spans="1:2" ht="12.95" customHeight="1" x14ac:dyDescent="0.25">
      <c r="A68" s="5" t="s">
        <v>80</v>
      </c>
      <c r="B68" s="7">
        <f>328.05+75.44</f>
        <v>403.49</v>
      </c>
    </row>
    <row r="69" spans="1:2" ht="12.95" customHeight="1" x14ac:dyDescent="0.25">
      <c r="A69" s="5" t="s">
        <v>81</v>
      </c>
      <c r="B69" s="7">
        <v>328.04</v>
      </c>
    </row>
    <row r="70" spans="1:2" ht="12.95" customHeight="1" x14ac:dyDescent="0.25">
      <c r="A70" s="5" t="s">
        <v>82</v>
      </c>
      <c r="B70" s="7">
        <v>252.16</v>
      </c>
    </row>
    <row r="71" spans="1:2" ht="12.95" customHeight="1" x14ac:dyDescent="0.25">
      <c r="A71" s="5" t="s">
        <v>83</v>
      </c>
      <c r="B71" s="6">
        <v>0</v>
      </c>
    </row>
    <row r="72" spans="1:2" ht="12.95" customHeight="1" x14ac:dyDescent="0.25">
      <c r="A72" s="5" t="s">
        <v>84</v>
      </c>
      <c r="B72" s="6">
        <v>0</v>
      </c>
    </row>
    <row r="73" spans="1:2" ht="12.95" customHeight="1" x14ac:dyDescent="0.25">
      <c r="A73" s="5" t="s">
        <v>85</v>
      </c>
      <c r="B73" s="6">
        <v>0</v>
      </c>
    </row>
    <row r="74" spans="1:2" ht="12.95" customHeight="1" x14ac:dyDescent="0.25">
      <c r="A74" s="5" t="s">
        <v>86</v>
      </c>
      <c r="B74" s="6">
        <v>0</v>
      </c>
    </row>
    <row r="75" spans="1:2" ht="12.95" customHeight="1" x14ac:dyDescent="0.25">
      <c r="A75" s="5" t="s">
        <v>87</v>
      </c>
      <c r="B75" s="7">
        <v>246.03</v>
      </c>
    </row>
    <row r="76" spans="1:2" ht="12.95" customHeight="1" x14ac:dyDescent="0.25">
      <c r="A76" s="5" t="s">
        <v>88</v>
      </c>
      <c r="B76" s="6">
        <v>0</v>
      </c>
    </row>
    <row r="77" spans="1:2" ht="12.95" customHeight="1" x14ac:dyDescent="0.25">
      <c r="A77" s="5" t="s">
        <v>89</v>
      </c>
      <c r="B77" s="6">
        <v>0</v>
      </c>
    </row>
    <row r="78" spans="1:2" ht="12.95" customHeight="1" x14ac:dyDescent="0.25">
      <c r="A78" s="5" t="s">
        <v>90</v>
      </c>
      <c r="B78" s="6">
        <v>0</v>
      </c>
    </row>
    <row r="79" spans="1:2" ht="12.95" customHeight="1" x14ac:dyDescent="0.25">
      <c r="A79" s="5" t="s">
        <v>91</v>
      </c>
      <c r="B79" s="6">
        <v>0</v>
      </c>
    </row>
    <row r="80" spans="1:2" ht="12.95" customHeight="1" x14ac:dyDescent="0.25">
      <c r="A80" s="5" t="s">
        <v>92</v>
      </c>
      <c r="B80" s="6">
        <v>0</v>
      </c>
    </row>
    <row r="81" spans="1:2" ht="12.95" customHeight="1" x14ac:dyDescent="0.25">
      <c r="A81" s="5" t="s">
        <v>93</v>
      </c>
      <c r="B81" s="7">
        <v>346.44</v>
      </c>
    </row>
    <row r="82" spans="1:2" ht="12.95" customHeight="1" x14ac:dyDescent="0.25">
      <c r="A82" s="5" t="s">
        <v>94</v>
      </c>
      <c r="B82" s="6">
        <v>0</v>
      </c>
    </row>
    <row r="83" spans="1:2" ht="12.95" customHeight="1" x14ac:dyDescent="0.25">
      <c r="A83" s="5" t="s">
        <v>95</v>
      </c>
      <c r="B83" s="6">
        <v>0</v>
      </c>
    </row>
    <row r="84" spans="1:2" ht="12.95" customHeight="1" x14ac:dyDescent="0.25">
      <c r="A84" s="5" t="s">
        <v>96</v>
      </c>
      <c r="B84" s="6">
        <v>0</v>
      </c>
    </row>
    <row r="85" spans="1:2" ht="12.95" customHeight="1" x14ac:dyDescent="0.25">
      <c r="A85" s="5" t="s">
        <v>97</v>
      </c>
      <c r="B85" s="6">
        <v>0</v>
      </c>
    </row>
    <row r="86" spans="1:2" ht="12.95" customHeight="1" x14ac:dyDescent="0.25">
      <c r="A86" s="5" t="s">
        <v>98</v>
      </c>
      <c r="B86" s="6">
        <v>0</v>
      </c>
    </row>
    <row r="87" spans="1:2" ht="12.95" customHeight="1" x14ac:dyDescent="0.25">
      <c r="A87" s="5" t="s">
        <v>99</v>
      </c>
      <c r="B87" s="6">
        <v>0</v>
      </c>
    </row>
    <row r="88" spans="1:2" ht="12.95" customHeight="1" x14ac:dyDescent="0.25">
      <c r="A88" s="5" t="s">
        <v>100</v>
      </c>
      <c r="B88" s="6">
        <v>0</v>
      </c>
    </row>
    <row r="89" spans="1:2" ht="12.95" customHeight="1" x14ac:dyDescent="0.25">
      <c r="A89" s="5" t="s">
        <v>101</v>
      </c>
      <c r="B89" s="6">
        <v>0</v>
      </c>
    </row>
    <row r="90" spans="1:2" ht="12.95" customHeight="1" x14ac:dyDescent="0.25">
      <c r="A90" s="5" t="s">
        <v>102</v>
      </c>
      <c r="B90" s="6">
        <v>0</v>
      </c>
    </row>
    <row r="91" spans="1:2" ht="12.95" customHeight="1" x14ac:dyDescent="0.25">
      <c r="A91" s="5" t="s">
        <v>103</v>
      </c>
      <c r="B91" s="6">
        <v>0</v>
      </c>
    </row>
    <row r="92" spans="1:2" ht="12.95" customHeight="1" x14ac:dyDescent="0.25">
      <c r="A92" s="5" t="s">
        <v>104</v>
      </c>
      <c r="B92" s="7">
        <v>656.1</v>
      </c>
    </row>
    <row r="93" spans="1:2" ht="12.95" customHeight="1" x14ac:dyDescent="0.25">
      <c r="A93" s="5" t="s">
        <v>105</v>
      </c>
      <c r="B93" s="6">
        <v>0</v>
      </c>
    </row>
    <row r="94" spans="1:2" ht="12.95" customHeight="1" x14ac:dyDescent="0.25">
      <c r="A94" s="5" t="s">
        <v>106</v>
      </c>
      <c r="B94" s="6">
        <v>0</v>
      </c>
    </row>
    <row r="95" spans="1:2" ht="12.95" customHeight="1" x14ac:dyDescent="0.25">
      <c r="A95" s="5" t="s">
        <v>107</v>
      </c>
      <c r="B95" s="6">
        <v>0</v>
      </c>
    </row>
    <row r="96" spans="1:2" ht="12.95" customHeight="1" x14ac:dyDescent="0.25">
      <c r="A96" s="5" t="s">
        <v>108</v>
      </c>
      <c r="B96" s="6">
        <v>0</v>
      </c>
    </row>
    <row r="97" spans="1:2" ht="12.95" customHeight="1" x14ac:dyDescent="0.25">
      <c r="A97" s="5" t="s">
        <v>109</v>
      </c>
      <c r="B97" s="7">
        <v>328.05</v>
      </c>
    </row>
    <row r="98" spans="1:2" ht="12.95" customHeight="1" x14ac:dyDescent="0.25">
      <c r="A98" s="5" t="s">
        <v>110</v>
      </c>
      <c r="B98" s="6">
        <v>0</v>
      </c>
    </row>
    <row r="99" spans="1:2" ht="12.95" customHeight="1" x14ac:dyDescent="0.25">
      <c r="A99" s="5" t="s">
        <v>111</v>
      </c>
      <c r="B99" s="7">
        <v>346.44</v>
      </c>
    </row>
    <row r="100" spans="1:2" ht="12.95" customHeight="1" x14ac:dyDescent="0.25">
      <c r="A100" s="5" t="s">
        <v>112</v>
      </c>
      <c r="B100" s="6">
        <v>0</v>
      </c>
    </row>
    <row r="101" spans="1:2" ht="12.95" customHeight="1" x14ac:dyDescent="0.25">
      <c r="A101" s="5" t="s">
        <v>113</v>
      </c>
      <c r="B101" s="6">
        <v>0</v>
      </c>
    </row>
    <row r="102" spans="1:2" ht="12.95" customHeight="1" x14ac:dyDescent="0.25">
      <c r="A102" s="5" t="s">
        <v>114</v>
      </c>
      <c r="B102" s="7">
        <f>433.05+82.02</f>
        <v>515.07000000000005</v>
      </c>
    </row>
    <row r="103" spans="1:2" ht="12.95" customHeight="1" x14ac:dyDescent="0.25">
      <c r="A103" s="5" t="s">
        <v>115</v>
      </c>
      <c r="B103" s="6">
        <v>0</v>
      </c>
    </row>
    <row r="104" spans="1:2" ht="12.95" customHeight="1" x14ac:dyDescent="0.25">
      <c r="A104" s="5" t="s">
        <v>116</v>
      </c>
      <c r="B104" s="6">
        <v>0</v>
      </c>
    </row>
    <row r="105" spans="1:2" ht="12.95" customHeight="1" x14ac:dyDescent="0.25">
      <c r="A105" s="5" t="s">
        <v>117</v>
      </c>
      <c r="B105" s="6">
        <v>0</v>
      </c>
    </row>
    <row r="106" spans="1:2" ht="12.95" customHeight="1" x14ac:dyDescent="0.25">
      <c r="A106" s="5" t="s">
        <v>118</v>
      </c>
      <c r="B106" s="7">
        <f>75.94+656.1+1009.54-0.51</f>
        <v>1741.07</v>
      </c>
    </row>
    <row r="107" spans="1:2" ht="12.95" customHeight="1" x14ac:dyDescent="0.25">
      <c r="A107" s="5" t="s">
        <v>119</v>
      </c>
      <c r="B107" s="6">
        <v>0</v>
      </c>
    </row>
    <row r="108" spans="1:2" ht="12.95" customHeight="1" x14ac:dyDescent="0.25">
      <c r="A108" s="5" t="s">
        <v>120</v>
      </c>
      <c r="B108" s="7">
        <v>692.88</v>
      </c>
    </row>
    <row r="109" spans="1:2" ht="12.95" customHeight="1" x14ac:dyDescent="0.25">
      <c r="A109" s="5" t="s">
        <v>121</v>
      </c>
      <c r="B109" s="6">
        <v>0</v>
      </c>
    </row>
    <row r="110" spans="1:2" ht="12.95" customHeight="1" x14ac:dyDescent="0.25">
      <c r="A110" s="5" t="s">
        <v>122</v>
      </c>
      <c r="B110" s="6">
        <v>0</v>
      </c>
    </row>
    <row r="111" spans="1:2" ht="12.95" customHeight="1" x14ac:dyDescent="0.25">
      <c r="A111" s="5" t="s">
        <v>123</v>
      </c>
      <c r="B111" s="6">
        <v>0</v>
      </c>
    </row>
    <row r="112" spans="1:2" ht="12.95" customHeight="1" x14ac:dyDescent="0.25">
      <c r="A112" s="5" t="s">
        <v>124</v>
      </c>
      <c r="B112" s="7">
        <f>252.16+252.16+250.08</f>
        <v>754.4</v>
      </c>
    </row>
    <row r="113" spans="1:2" ht="12.95" customHeight="1" x14ac:dyDescent="0.25">
      <c r="A113" s="5" t="s">
        <v>125</v>
      </c>
      <c r="B113" s="6">
        <v>0</v>
      </c>
    </row>
    <row r="114" spans="1:2" ht="12.95" customHeight="1" x14ac:dyDescent="0.25">
      <c r="A114" s="5" t="s">
        <v>126</v>
      </c>
      <c r="B114" s="6">
        <v>0</v>
      </c>
    </row>
    <row r="115" spans="1:2" ht="12.95" customHeight="1" x14ac:dyDescent="0.25">
      <c r="A115" s="5" t="s">
        <v>127</v>
      </c>
      <c r="B115" s="6">
        <v>0</v>
      </c>
    </row>
    <row r="116" spans="1:2" ht="12.95" customHeight="1" x14ac:dyDescent="0.25">
      <c r="A116" s="5" t="s">
        <v>128</v>
      </c>
      <c r="B116" s="7">
        <v>1000</v>
      </c>
    </row>
    <row r="117" spans="1:2" ht="12.95" customHeight="1" x14ac:dyDescent="0.25">
      <c r="A117" s="5" t="s">
        <v>129</v>
      </c>
      <c r="B117" s="6">
        <v>0</v>
      </c>
    </row>
    <row r="118" spans="1:2" ht="12.95" customHeight="1" x14ac:dyDescent="0.25">
      <c r="A118" s="5" t="s">
        <v>130</v>
      </c>
      <c r="B118" s="6">
        <v>0</v>
      </c>
    </row>
    <row r="119" spans="1:2" ht="12.95" customHeight="1" x14ac:dyDescent="0.25">
      <c r="A119" s="5" t="s">
        <v>131</v>
      </c>
      <c r="B119" s="7">
        <v>1039.32</v>
      </c>
    </row>
    <row r="120" spans="1:2" ht="12.95" customHeight="1" x14ac:dyDescent="0.25">
      <c r="A120" s="5" t="s">
        <v>132</v>
      </c>
      <c r="B120" s="6">
        <f>1004.88+133.25</f>
        <v>1138.1300000000001</v>
      </c>
    </row>
    <row r="121" spans="1:2" ht="12.95" customHeight="1" x14ac:dyDescent="0.25">
      <c r="A121" s="5" t="s">
        <v>133</v>
      </c>
      <c r="B121" s="6">
        <v>0</v>
      </c>
    </row>
    <row r="122" spans="1:2" ht="12.95" customHeight="1" x14ac:dyDescent="0.25">
      <c r="A122" s="5" t="s">
        <v>134</v>
      </c>
      <c r="B122" s="6">
        <v>656.1</v>
      </c>
    </row>
    <row r="123" spans="1:2" ht="12.95" customHeight="1" x14ac:dyDescent="0.25">
      <c r="A123" s="5" t="s">
        <v>135</v>
      </c>
      <c r="B123" s="6">
        <v>656.1</v>
      </c>
    </row>
    <row r="124" spans="1:2" ht="12.95" customHeight="1" x14ac:dyDescent="0.25">
      <c r="A124" s="5" t="s">
        <v>136</v>
      </c>
      <c r="B124" s="6">
        <v>0</v>
      </c>
    </row>
    <row r="125" spans="1:2" ht="12.95" customHeight="1" x14ac:dyDescent="0.25">
      <c r="A125" s="5" t="s">
        <v>137</v>
      </c>
      <c r="B125" s="6">
        <v>0</v>
      </c>
    </row>
    <row r="126" spans="1:2" ht="12.95" customHeight="1" x14ac:dyDescent="0.25">
      <c r="A126" s="5" t="s">
        <v>138</v>
      </c>
      <c r="B126" s="6">
        <v>0</v>
      </c>
    </row>
    <row r="127" spans="1:2" ht="12.95" customHeight="1" x14ac:dyDescent="0.25">
      <c r="A127" s="5" t="s">
        <v>139</v>
      </c>
      <c r="B127" s="6">
        <v>0</v>
      </c>
    </row>
    <row r="128" spans="1:2" ht="12.95" customHeight="1" x14ac:dyDescent="0.25">
      <c r="A128" s="5" t="s">
        <v>140</v>
      </c>
      <c r="B128" s="6">
        <f>250+250+692.88+164.03+82</f>
        <v>1438.91</v>
      </c>
    </row>
    <row r="129" spans="1:2" ht="12.95" customHeight="1" x14ac:dyDescent="0.25">
      <c r="A129" s="5" t="s">
        <v>141</v>
      </c>
      <c r="B129" s="6">
        <v>0</v>
      </c>
    </row>
    <row r="130" spans="1:2" ht="12.95" customHeight="1" x14ac:dyDescent="0.25">
      <c r="A130" s="5" t="s">
        <v>142</v>
      </c>
      <c r="B130" s="6">
        <f>1001.22</f>
        <v>1001.22</v>
      </c>
    </row>
    <row r="131" spans="1:2" ht="12.95" customHeight="1" x14ac:dyDescent="0.25">
      <c r="A131" s="5" t="s">
        <v>143</v>
      </c>
      <c r="B131" s="6">
        <v>0</v>
      </c>
    </row>
    <row r="132" spans="1:2" ht="12.95" customHeight="1" x14ac:dyDescent="0.25">
      <c r="A132" s="5" t="s">
        <v>144</v>
      </c>
      <c r="B132" s="7">
        <f>250+250+246.04</f>
        <v>746.04</v>
      </c>
    </row>
    <row r="133" spans="1:2" ht="12.95" customHeight="1" x14ac:dyDescent="0.25">
      <c r="A133" s="5" t="s">
        <v>145</v>
      </c>
      <c r="B133" s="6">
        <v>0</v>
      </c>
    </row>
    <row r="134" spans="1:2" ht="12.95" customHeight="1" x14ac:dyDescent="0.25">
      <c r="A134" s="5" t="s">
        <v>146</v>
      </c>
      <c r="B134" s="6">
        <v>0</v>
      </c>
    </row>
    <row r="135" spans="1:2" ht="12.95" customHeight="1" x14ac:dyDescent="0.25">
      <c r="A135" s="5" t="s">
        <v>147</v>
      </c>
      <c r="B135" s="6">
        <v>0</v>
      </c>
    </row>
    <row r="136" spans="1:2" ht="12.95" customHeight="1" x14ac:dyDescent="0.25">
      <c r="A136" s="5" t="s">
        <v>148</v>
      </c>
      <c r="B136" s="7">
        <v>317.57</v>
      </c>
    </row>
    <row r="137" spans="1:2" ht="12.95" customHeight="1" x14ac:dyDescent="0.25">
      <c r="A137" s="5" t="s">
        <v>149</v>
      </c>
      <c r="B137" s="6">
        <v>0</v>
      </c>
    </row>
    <row r="138" spans="1:2" ht="12.95" customHeight="1" x14ac:dyDescent="0.25">
      <c r="A138" s="5" t="s">
        <v>150</v>
      </c>
      <c r="B138" s="6">
        <v>0</v>
      </c>
    </row>
    <row r="139" spans="1:2" ht="12.95" customHeight="1" x14ac:dyDescent="0.25">
      <c r="A139" s="5" t="s">
        <v>151</v>
      </c>
      <c r="B139" s="7">
        <v>635.14</v>
      </c>
    </row>
    <row r="140" spans="1:2" ht="12.95" customHeight="1" x14ac:dyDescent="0.25">
      <c r="A140" s="5" t="s">
        <v>152</v>
      </c>
      <c r="B140" s="6">
        <v>0</v>
      </c>
    </row>
    <row r="141" spans="1:2" ht="12.95" customHeight="1" x14ac:dyDescent="0.25">
      <c r="A141" s="5" t="s">
        <v>153</v>
      </c>
      <c r="B141" s="6">
        <v>0</v>
      </c>
    </row>
    <row r="142" spans="1:2" ht="12.95" customHeight="1" x14ac:dyDescent="0.25">
      <c r="A142" s="5" t="s">
        <v>154</v>
      </c>
      <c r="B142" s="7">
        <v>159.9</v>
      </c>
    </row>
    <row r="143" spans="1:2" ht="12.95" customHeight="1" x14ac:dyDescent="0.25">
      <c r="A143" s="5" t="s">
        <v>155</v>
      </c>
      <c r="B143" s="6">
        <v>0</v>
      </c>
    </row>
    <row r="144" spans="1:2" ht="12.95" customHeight="1" x14ac:dyDescent="0.25">
      <c r="A144" s="5" t="s">
        <v>156</v>
      </c>
      <c r="B144" s="6">
        <v>0</v>
      </c>
    </row>
    <row r="145" spans="1:2" ht="12.95" customHeight="1" x14ac:dyDescent="0.25">
      <c r="A145" s="5" t="s">
        <v>157</v>
      </c>
      <c r="B145" s="6">
        <v>0</v>
      </c>
    </row>
    <row r="146" spans="1:2" ht="12.95" customHeight="1" x14ac:dyDescent="0.25">
      <c r="A146" s="5" t="s">
        <v>158</v>
      </c>
      <c r="B146" s="6">
        <v>0</v>
      </c>
    </row>
    <row r="147" spans="1:2" ht="12.95" customHeight="1" x14ac:dyDescent="0.25">
      <c r="A147" s="5" t="s">
        <v>159</v>
      </c>
      <c r="B147" s="7">
        <v>492.08</v>
      </c>
    </row>
    <row r="148" spans="1:2" ht="12.95" customHeight="1" x14ac:dyDescent="0.25">
      <c r="A148" s="5" t="s">
        <v>160</v>
      </c>
      <c r="B148" s="6">
        <v>0</v>
      </c>
    </row>
    <row r="149" spans="1:2" ht="12.95" customHeight="1" x14ac:dyDescent="0.25">
      <c r="A149" s="5" t="s">
        <v>161</v>
      </c>
      <c r="B149" s="6">
        <v>82.02</v>
      </c>
    </row>
    <row r="150" spans="1:2" ht="12.95" customHeight="1" x14ac:dyDescent="0.25">
      <c r="A150" s="5" t="s">
        <v>162</v>
      </c>
      <c r="B150" s="6">
        <v>0</v>
      </c>
    </row>
    <row r="151" spans="1:2" ht="12.95" customHeight="1" x14ac:dyDescent="0.25">
      <c r="A151" s="5" t="s">
        <v>163</v>
      </c>
      <c r="B151" s="6">
        <v>0</v>
      </c>
    </row>
    <row r="152" spans="1:2" ht="12.95" customHeight="1" x14ac:dyDescent="0.25">
      <c r="A152" s="5" t="s">
        <v>164</v>
      </c>
      <c r="B152" s="7">
        <v>656.1</v>
      </c>
    </row>
    <row r="153" spans="1:2" ht="12.95" customHeight="1" x14ac:dyDescent="0.25">
      <c r="A153" s="5" t="s">
        <v>165</v>
      </c>
      <c r="B153" s="6">
        <v>0</v>
      </c>
    </row>
    <row r="154" spans="1:2" ht="12.95" customHeight="1" x14ac:dyDescent="0.25">
      <c r="A154" s="5" t="s">
        <v>166</v>
      </c>
      <c r="B154" s="6">
        <v>0</v>
      </c>
    </row>
    <row r="155" spans="1:2" ht="12.95" customHeight="1" x14ac:dyDescent="0.25">
      <c r="A155" s="5" t="s">
        <v>167</v>
      </c>
      <c r="B155" s="6">
        <v>0</v>
      </c>
    </row>
    <row r="156" spans="1:2" ht="12.95" customHeight="1" x14ac:dyDescent="0.25">
      <c r="A156" s="5" t="s">
        <v>168</v>
      </c>
      <c r="B156" s="6">
        <v>0</v>
      </c>
    </row>
    <row r="157" spans="1:2" ht="12.95" customHeight="1" x14ac:dyDescent="0.25">
      <c r="A157" s="5" t="s">
        <v>169</v>
      </c>
      <c r="B157" s="7">
        <v>656.1</v>
      </c>
    </row>
    <row r="158" spans="1:2" ht="12.95" customHeight="1" x14ac:dyDescent="0.25">
      <c r="A158" s="5" t="s">
        <v>170</v>
      </c>
      <c r="B158" s="6">
        <v>0</v>
      </c>
    </row>
    <row r="159" spans="1:2" ht="12.95" customHeight="1" x14ac:dyDescent="0.25">
      <c r="A159" s="2" t="s">
        <v>171</v>
      </c>
      <c r="B159" s="6">
        <v>0</v>
      </c>
    </row>
    <row r="160" spans="1:2" ht="12.95" customHeight="1" x14ac:dyDescent="0.25">
      <c r="A160" s="5" t="s">
        <v>172</v>
      </c>
      <c r="B160" s="7">
        <v>656.1</v>
      </c>
    </row>
    <row r="161" spans="1:7" ht="12.95" customHeight="1" x14ac:dyDescent="0.25">
      <c r="A161" s="5" t="s">
        <v>173</v>
      </c>
      <c r="B161" s="6">
        <v>0</v>
      </c>
    </row>
    <row r="162" spans="1:7" ht="12.95" customHeight="1" x14ac:dyDescent="0.25">
      <c r="A162" s="5" t="s">
        <v>174</v>
      </c>
      <c r="B162" s="6">
        <v>0</v>
      </c>
      <c r="G162" s="3"/>
    </row>
    <row r="163" spans="1:7" ht="12.95" customHeight="1" x14ac:dyDescent="0.25">
      <c r="A163" s="5" t="s">
        <v>175</v>
      </c>
      <c r="B163" s="6">
        <v>0</v>
      </c>
      <c r="G163" s="3"/>
    </row>
    <row r="164" spans="1:7" ht="12.95" customHeight="1" x14ac:dyDescent="0.25">
      <c r="A164" s="5" t="s">
        <v>176</v>
      </c>
      <c r="B164" s="6">
        <v>0</v>
      </c>
      <c r="G164" s="3"/>
    </row>
    <row r="165" spans="1:7" ht="12.95" customHeight="1" x14ac:dyDescent="0.25">
      <c r="A165" s="5" t="s">
        <v>177</v>
      </c>
      <c r="B165" s="6">
        <v>0</v>
      </c>
      <c r="G165" s="3"/>
    </row>
    <row r="166" spans="1:7" ht="12.95" customHeight="1" x14ac:dyDescent="0.25">
      <c r="A166" s="5" t="s">
        <v>178</v>
      </c>
      <c r="B166" s="7">
        <v>651.01</v>
      </c>
      <c r="G166" s="3"/>
    </row>
    <row r="167" spans="1:7" ht="12.95" customHeight="1" x14ac:dyDescent="0.25">
      <c r="A167" s="5" t="s">
        <v>179</v>
      </c>
      <c r="B167" s="6">
        <v>0</v>
      </c>
      <c r="G167" s="3"/>
    </row>
    <row r="168" spans="1:7" ht="12.95" customHeight="1" x14ac:dyDescent="0.25">
      <c r="A168" s="5" t="s">
        <v>180</v>
      </c>
      <c r="B168" s="6">
        <v>0</v>
      </c>
      <c r="G168" s="3"/>
    </row>
    <row r="169" spans="1:7" ht="12.95" customHeight="1" thickBot="1" x14ac:dyDescent="0.3">
      <c r="A169" s="1" t="s">
        <v>181</v>
      </c>
      <c r="B169" s="9">
        <f>SUM(B8:B168)</f>
        <v>26107.049999999996</v>
      </c>
    </row>
    <row r="170" spans="1:7" ht="12.95" customHeight="1" thickTop="1" x14ac:dyDescent="0.25">
      <c r="A170" s="1"/>
      <c r="B170" s="10"/>
    </row>
    <row r="172" spans="1:7" ht="12.95" customHeight="1" x14ac:dyDescent="0.25">
      <c r="A172" s="11" t="s">
        <v>182</v>
      </c>
      <c r="B172" s="11" t="s">
        <v>19</v>
      </c>
    </row>
    <row r="173" spans="1:7" ht="12.95" customHeight="1" x14ac:dyDescent="0.25">
      <c r="A173" s="12" t="s">
        <v>118</v>
      </c>
      <c r="B173" s="13">
        <v>1009.54</v>
      </c>
    </row>
    <row r="174" spans="1:7" ht="12.95" customHeight="1" x14ac:dyDescent="0.25">
      <c r="A174" s="12" t="s">
        <v>132</v>
      </c>
      <c r="B174" s="13">
        <v>1004.88</v>
      </c>
    </row>
    <row r="175" spans="1:7" ht="12.95" customHeight="1" x14ac:dyDescent="0.25">
      <c r="A175" s="12" t="s">
        <v>183</v>
      </c>
      <c r="B175" s="13">
        <v>1000</v>
      </c>
    </row>
    <row r="176" spans="1:7" ht="12.95" customHeight="1" x14ac:dyDescent="0.25">
      <c r="A176" s="12" t="s">
        <v>184</v>
      </c>
      <c r="B176" s="13">
        <f>1001.22</f>
        <v>1001.22</v>
      </c>
    </row>
    <row r="177" spans="1:6" ht="12.95" customHeight="1" x14ac:dyDescent="0.25">
      <c r="A177" s="14" t="s">
        <v>185</v>
      </c>
      <c r="B177" s="15">
        <f>SUM(B173:B176)</f>
        <v>4015.6400000000003</v>
      </c>
    </row>
    <row r="178" spans="1:6" ht="12.95" customHeight="1" x14ac:dyDescent="0.25">
      <c r="A178" s="1"/>
      <c r="B178" s="16"/>
    </row>
    <row r="180" spans="1:6" ht="12.95" customHeight="1" x14ac:dyDescent="0.25">
      <c r="A180" s="11" t="s">
        <v>186</v>
      </c>
      <c r="B180" s="11" t="s">
        <v>19</v>
      </c>
    </row>
    <row r="181" spans="1:6" ht="12.95" customHeight="1" x14ac:dyDescent="0.25">
      <c r="A181" s="12" t="s">
        <v>82</v>
      </c>
      <c r="B181" s="17">
        <v>252.16</v>
      </c>
    </row>
    <row r="182" spans="1:6" ht="12.95" customHeight="1" x14ac:dyDescent="0.25">
      <c r="A182" s="12" t="s">
        <v>187</v>
      </c>
      <c r="B182" s="17">
        <v>252.16</v>
      </c>
      <c r="F182" s="18"/>
    </row>
    <row r="183" spans="1:6" ht="12.95" customHeight="1" x14ac:dyDescent="0.25">
      <c r="A183" s="12" t="s">
        <v>188</v>
      </c>
      <c r="B183" s="17">
        <v>252.16</v>
      </c>
    </row>
    <row r="184" spans="1:6" ht="12.95" customHeight="1" x14ac:dyDescent="0.25">
      <c r="A184" s="12" t="s">
        <v>189</v>
      </c>
      <c r="B184" s="17">
        <v>252.16</v>
      </c>
    </row>
    <row r="185" spans="1:6" ht="12.95" customHeight="1" x14ac:dyDescent="0.25">
      <c r="A185" s="12" t="s">
        <v>190</v>
      </c>
      <c r="B185" s="17">
        <v>250</v>
      </c>
    </row>
    <row r="186" spans="1:6" ht="12.95" customHeight="1" x14ac:dyDescent="0.25">
      <c r="A186" s="12" t="s">
        <v>191</v>
      </c>
      <c r="B186" s="17">
        <v>250</v>
      </c>
    </row>
    <row r="187" spans="1:6" ht="12.95" customHeight="1" x14ac:dyDescent="0.25">
      <c r="A187" s="12" t="s">
        <v>192</v>
      </c>
      <c r="B187" s="17">
        <v>250</v>
      </c>
    </row>
    <row r="188" spans="1:6" ht="12.95" customHeight="1" x14ac:dyDescent="0.25">
      <c r="A188" s="12" t="s">
        <v>25</v>
      </c>
      <c r="B188" s="17">
        <v>255</v>
      </c>
    </row>
    <row r="189" spans="1:6" ht="12.95" customHeight="1" x14ac:dyDescent="0.25">
      <c r="A189" s="12" t="s">
        <v>193</v>
      </c>
      <c r="B189" s="17">
        <v>250</v>
      </c>
    </row>
    <row r="190" spans="1:6" ht="12.95" customHeight="1" x14ac:dyDescent="0.25">
      <c r="A190" s="12" t="s">
        <v>194</v>
      </c>
      <c r="B190" s="17">
        <v>250.08</v>
      </c>
    </row>
    <row r="191" spans="1:6" ht="12.95" customHeight="1" x14ac:dyDescent="0.25">
      <c r="A191" s="12" t="s">
        <v>75</v>
      </c>
      <c r="B191" s="17">
        <v>252.16</v>
      </c>
    </row>
    <row r="192" spans="1:6" ht="12.95" customHeight="1" x14ac:dyDescent="0.25">
      <c r="A192" s="14" t="s">
        <v>185</v>
      </c>
      <c r="B192" s="15">
        <f>SUM(B181:B191)</f>
        <v>2765.8799999999997</v>
      </c>
    </row>
    <row r="193" spans="1:11" ht="12.95" customHeight="1" x14ac:dyDescent="0.25">
      <c r="A193" s="1"/>
      <c r="B193" s="16"/>
    </row>
    <row r="195" spans="1:11" ht="12.95" customHeight="1" x14ac:dyDescent="0.25">
      <c r="A195" s="19" t="s">
        <v>195</v>
      </c>
      <c r="B195" s="20"/>
    </row>
    <row r="196" spans="1:11" ht="12.95" customHeight="1" x14ac:dyDescent="0.25">
      <c r="A196" s="21" t="s">
        <v>196</v>
      </c>
      <c r="B196" s="22"/>
    </row>
    <row r="197" spans="1:11" ht="12.95" customHeight="1" x14ac:dyDescent="0.25">
      <c r="A197" s="23" t="s">
        <v>0</v>
      </c>
      <c r="B197" s="24"/>
    </row>
    <row r="198" spans="1:11" ht="12.95" customHeight="1" x14ac:dyDescent="0.25">
      <c r="A198" s="25" t="s">
        <v>197</v>
      </c>
      <c r="B198" s="22">
        <v>4015.64</v>
      </c>
    </row>
    <row r="199" spans="1:11" ht="12.95" customHeight="1" x14ac:dyDescent="0.25">
      <c r="A199" s="25" t="s">
        <v>198</v>
      </c>
      <c r="B199" s="22">
        <v>2765.88</v>
      </c>
      <c r="F199" s="26"/>
    </row>
    <row r="200" spans="1:11" ht="12.95" customHeight="1" x14ac:dyDescent="0.25">
      <c r="A200" s="25" t="s">
        <v>199</v>
      </c>
      <c r="B200" s="22">
        <v>19909.27</v>
      </c>
    </row>
    <row r="201" spans="1:11" ht="12.95" customHeight="1" x14ac:dyDescent="0.25">
      <c r="A201" s="25" t="s">
        <v>200</v>
      </c>
      <c r="B201" s="22">
        <v>4485.58</v>
      </c>
    </row>
    <row r="202" spans="1:11" ht="12.95" customHeight="1" x14ac:dyDescent="0.25">
      <c r="A202" s="27" t="s">
        <v>1</v>
      </c>
      <c r="B202" s="28">
        <f>SUM(B198:B201)</f>
        <v>31176.370000000003</v>
      </c>
    </row>
    <row r="203" spans="1:11" ht="12.95" customHeight="1" x14ac:dyDescent="0.25">
      <c r="K203" s="29"/>
    </row>
    <row r="204" spans="1:11" ht="12.95" customHeight="1" x14ac:dyDescent="0.25">
      <c r="B204" s="26"/>
      <c r="K204" s="29"/>
    </row>
    <row r="205" spans="1:11" ht="12.95" customHeight="1" x14ac:dyDescent="0.25">
      <c r="B205" s="26"/>
      <c r="D205" s="29"/>
      <c r="E205" s="29"/>
      <c r="K205" s="30"/>
    </row>
    <row r="206" spans="1:11" ht="12.95" customHeight="1" x14ac:dyDescent="0.25">
      <c r="D206" s="29"/>
      <c r="E206" s="29"/>
    </row>
    <row r="207" spans="1:11" ht="12.95" customHeight="1" x14ac:dyDescent="0.25">
      <c r="D207" s="29"/>
      <c r="E207" s="29"/>
      <c r="K207" s="31"/>
    </row>
    <row r="208" spans="1:11" ht="12.95" customHeight="1" x14ac:dyDescent="0.25">
      <c r="D208" s="29"/>
      <c r="E208" s="29"/>
    </row>
    <row r="209" spans="2:5" ht="12.95" customHeight="1" x14ac:dyDescent="0.25">
      <c r="D209" s="29"/>
      <c r="E209" s="29"/>
    </row>
    <row r="210" spans="2:5" ht="12.95" customHeight="1" x14ac:dyDescent="0.25">
      <c r="B210" s="26"/>
      <c r="D210" s="29"/>
      <c r="E210" s="29"/>
    </row>
    <row r="211" spans="2:5" ht="12.95" customHeight="1" x14ac:dyDescent="0.25">
      <c r="D211" s="29"/>
      <c r="E211" s="29"/>
    </row>
    <row r="212" spans="2:5" ht="12.95" customHeight="1" x14ac:dyDescent="0.25">
      <c r="D212" s="29"/>
      <c r="E212" s="29"/>
    </row>
    <row r="213" spans="2:5" ht="12.95" customHeight="1" x14ac:dyDescent="0.25">
      <c r="D213" s="29"/>
      <c r="E213" s="2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87bbaa1-7c7d-4e66-8aa1-4633a953046b}" enabled="0" method="" siteId="{687bbaa1-7c7d-4e66-8aa1-4633a953046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Talk Derby To Me</vt:lpstr>
      <vt:lpstr>Sorors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 Priscilla</dc:creator>
  <cp:lastModifiedBy>WILLIAMS Priscilla</cp:lastModifiedBy>
  <cp:lastPrinted>2026-08-17T22:17:43Z</cp:lastPrinted>
  <dcterms:created xsi:type="dcterms:W3CDTF">2025-05-08T21:58:03Z</dcterms:created>
  <dcterms:modified xsi:type="dcterms:W3CDTF">2026-08-18T02:14:22Z</dcterms:modified>
</cp:coreProperties>
</file>