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paulettemccall/Downloads/"/>
    </mc:Choice>
  </mc:AlternateContent>
  <xr:revisionPtr revIDLastSave="0" documentId="8_{0C9BFD22-E505-8E4D-B752-1E7B4FBDE1F6}" xr6:coauthVersionLast="47" xr6:coauthVersionMax="47" xr10:uidLastSave="{00000000-0000-0000-0000-000000000000}"/>
  <bookViews>
    <workbookView xWindow="0" yWindow="660" windowWidth="29400" windowHeight="17740" xr2:uid="{00000000-000D-0000-FFFF-FFFF00000000}"/>
  </bookViews>
  <sheets>
    <sheet name="Executive Summary" sheetId="1" r:id="rId1"/>
    <sheet name="Talk Derby To Me" sheetId="2" r:id="rId2"/>
    <sheet name="RallyUp" sheetId="3" r:id="rId3"/>
    <sheet name="Proposed New Fundrais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" l="1"/>
  <c r="D9" i="2"/>
  <c r="D4" i="4"/>
  <c r="D3" i="4"/>
  <c r="D10" i="3"/>
  <c r="D8" i="3"/>
  <c r="D3" i="3"/>
  <c r="D4" i="3" s="1"/>
  <c r="D20" i="2"/>
  <c r="D19" i="2"/>
  <c r="D18" i="2"/>
  <c r="D17" i="2"/>
  <c r="D16" i="2"/>
  <c r="D15" i="2"/>
  <c r="D14" i="2"/>
  <c r="D13" i="2"/>
  <c r="D7" i="2"/>
  <c r="D5" i="2"/>
  <c r="D4" i="2"/>
  <c r="D3" i="2"/>
  <c r="D10" i="2" l="1"/>
  <c r="D6" i="4"/>
  <c r="D11" i="3"/>
  <c r="D12" i="3" s="1"/>
  <c r="D22" i="2"/>
</calcChain>
</file>

<file path=xl/sharedStrings.xml><?xml version="1.0" encoding="utf-8"?>
<sst xmlns="http://schemas.openxmlformats.org/spreadsheetml/2006/main" count="108" uniqueCount="80">
  <si>
    <t>CMAC 2026–2027 Fundraising Plan</t>
  </si>
  <si>
    <t>Fundraiser</t>
  </si>
  <si>
    <t>Revenue Target</t>
  </si>
  <si>
    <t>Expense Budget</t>
  </si>
  <si>
    <t>Projected Net</t>
  </si>
  <si>
    <t>Talk Derby To Me</t>
  </si>
  <si>
    <t>RallyUp – 23 Days of Giving</t>
  </si>
  <si>
    <t>TOTAL</t>
  </si>
  <si>
    <t>Planning Note</t>
  </si>
  <si>
    <t>All venue, catering, security, photography and event-cost figures are preliminary planning allowances unless identified as published vendor pricing. Obtain written quotes before final approval.</t>
  </si>
  <si>
    <t>Profit Goal</t>
  </si>
  <si>
    <t>TALK DERBY TO ME – PROPOSED PROFITABLE BUDGET</t>
  </si>
  <si>
    <t>Revenue Item</t>
  </si>
  <si>
    <t>Qty</t>
  </si>
  <si>
    <t>Unit Price</t>
  </si>
  <si>
    <t>Projected Revenue</t>
  </si>
  <si>
    <t>Notes</t>
  </si>
  <si>
    <t>General Admission</t>
  </si>
  <si>
    <t>General Tables (8 seats)</t>
  </si>
  <si>
    <t>Violet Sponsorship</t>
  </si>
  <si>
    <t>8 tickets/table package; confirm benefits</t>
  </si>
  <si>
    <t>Pearl Sponsorship</t>
  </si>
  <si>
    <t>Crimson &amp; Cream Sponsorship</t>
  </si>
  <si>
    <t>TOTAL REVENUE</t>
  </si>
  <si>
    <t>Expense</t>
  </si>
  <si>
    <t>Unit Budget</t>
  </si>
  <si>
    <t>Projected Expense</t>
  </si>
  <si>
    <t>Venue</t>
  </si>
  <si>
    <t>Planning allowance; obtain 3 quotes</t>
  </si>
  <si>
    <t>Catering</t>
  </si>
  <si>
    <t>DJ/Entertainment</t>
  </si>
  <si>
    <t>Negotiate package</t>
  </si>
  <si>
    <t>Photography</t>
  </si>
  <si>
    <t>4-hour event coverage target</t>
  </si>
  <si>
    <t>Security</t>
  </si>
  <si>
    <t>Event-size allowance</t>
  </si>
  <si>
    <t>Decor/Production</t>
  </si>
  <si>
    <t>Keep décor sponsor-supported where possible</t>
  </si>
  <si>
    <t>Ticketing/Payment Fees</t>
  </si>
  <si>
    <t>Planning reserve</t>
  </si>
  <si>
    <t>Contingency</t>
  </si>
  <si>
    <t>TOTAL EXPENSE</t>
  </si>
  <si>
    <t>PROJECTED NET</t>
  </si>
  <si>
    <t>RALLYUP – 23 DAYS OF GIVING / HOLIDAY CHEER</t>
  </si>
  <si>
    <t>Qty/Target</t>
  </si>
  <si>
    <t>Unit</t>
  </si>
  <si>
    <t>Raffle/Entry Revenue Goal</t>
  </si>
  <si>
    <t>Prize Pool</t>
  </si>
  <si>
    <t>Payment/Platform Fees Reserve</t>
  </si>
  <si>
    <t>Marketing/Graphics</t>
  </si>
  <si>
    <t>Promotion/Prizes/Delivery</t>
  </si>
  <si>
    <t>Recommended Structure</t>
  </si>
  <si>
    <t>Event Sponsorships</t>
  </si>
  <si>
    <t>4-hour coverage target</t>
  </si>
  <si>
    <t>Use professional event security</t>
  </si>
  <si>
    <t>Insurance/Permits/Misc.</t>
  </si>
  <si>
    <t>4 tickets  (5 Tables)</t>
  </si>
  <si>
    <t>2 tickets ( 2 Tables)</t>
  </si>
  <si>
    <t>Target ≤ $40/person all-in</t>
  </si>
  <si>
    <t>Marketing/Printing/Digital Signage</t>
  </si>
  <si>
    <t>Beverage  Service</t>
  </si>
  <si>
    <t>Increase from $700 to $800</t>
  </si>
  <si>
    <t>Keep $10 entry as the anchor. Fee to purchase raffle.</t>
  </si>
  <si>
    <t>RallyUp currently offers Free and Flex pricing; payment processing still applies. Incurred by purchaser-taxes.</t>
  </si>
  <si>
    <t>Décor/Digital Sign/Step and Repeat</t>
  </si>
  <si>
    <t>Goal: combine title/logo/website display of sponsors</t>
  </si>
  <si>
    <t>Proposed New Fundraiser</t>
  </si>
  <si>
    <t xml:space="preserve"> Proposed New Fundraiser</t>
  </si>
  <si>
    <t>Vendor Fees- Food/Beverage Services</t>
  </si>
  <si>
    <t>Adult-focused events-May have a double ticket selling advantage.</t>
  </si>
  <si>
    <t>Beverage service, food trucks, and vendor fees amount to $200 each.</t>
  </si>
  <si>
    <t>Prizes:$1,000, $750, and $500 .-There will be recognition for the three highest fundraisers of the chapter.</t>
  </si>
  <si>
    <t>Vendors Fees</t>
  </si>
  <si>
    <t>5 Vendors</t>
  </si>
  <si>
    <t>Photography/Videography</t>
  </si>
  <si>
    <t>The South Thursday–Saturday $7,500; -RSVP Icehouse $6,000</t>
  </si>
  <si>
    <t>$70,000+ projected net fundraising</t>
  </si>
  <si>
    <t>Silent Auction/Raffle</t>
  </si>
  <si>
    <t>Silent Auction item -Bid starting at $50.</t>
  </si>
  <si>
    <t>Increase from $85 to $90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</si>
</sst>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3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zoomScale="140" zoomScaleNormal="140" workbookViewId="0">
      <pane ySplit="2" topLeftCell="A3" activePane="bottomLeft" state="frozen"/>
      <selection pane="bottomLeft" activeCell="D7" sqref="D7"/>
    </sheetView>
  </sheetViews>
  <sheetFormatPr baseColWidth="10" defaultColWidth="8.83203125" defaultRowHeight="15" x14ac:dyDescent="0.2"/>
  <cols>
    <col min="1" max="1" width="38" customWidth="1"/>
    <col min="2" max="4" width="22" customWidth="1"/>
    <col min="5" max="5" width="55" customWidth="1"/>
  </cols>
  <sheetData>
    <row r="1" spans="1:4" ht="20" x14ac:dyDescent="0.2">
      <c r="A1" s="1" t="s">
        <v>0</v>
      </c>
      <c r="B1" s="1"/>
      <c r="C1" s="1"/>
      <c r="D1" s="1"/>
    </row>
    <row r="2" spans="1:4" ht="16" x14ac:dyDescent="0.2">
      <c r="A2" s="2" t="s">
        <v>1</v>
      </c>
      <c r="B2" s="2" t="s">
        <v>2</v>
      </c>
      <c r="C2" s="2" t="s">
        <v>3</v>
      </c>
      <c r="D2" s="2" t="s">
        <v>4</v>
      </c>
    </row>
    <row r="3" spans="1:4" ht="16" x14ac:dyDescent="0.2">
      <c r="A3" s="3" t="s">
        <v>5</v>
      </c>
      <c r="B3" s="4">
        <v>57050</v>
      </c>
      <c r="C3" s="4">
        <v>39000</v>
      </c>
      <c r="D3" s="4">
        <v>18050</v>
      </c>
    </row>
    <row r="4" spans="1:4" ht="16" x14ac:dyDescent="0.2">
      <c r="A4" s="3" t="s">
        <v>6</v>
      </c>
      <c r="B4" s="4">
        <v>46000</v>
      </c>
      <c r="C4" s="4">
        <v>2350</v>
      </c>
      <c r="D4" s="4">
        <v>43650</v>
      </c>
    </row>
    <row r="5" spans="1:4" ht="16" x14ac:dyDescent="0.2">
      <c r="A5" s="3" t="s">
        <v>66</v>
      </c>
      <c r="B5" s="4">
        <v>21600</v>
      </c>
      <c r="C5" s="4">
        <v>12350</v>
      </c>
      <c r="D5" s="4">
        <v>9250</v>
      </c>
    </row>
    <row r="6" spans="1:4" ht="16" x14ac:dyDescent="0.2">
      <c r="A6" s="5" t="s">
        <v>7</v>
      </c>
      <c r="B6" s="6">
        <v>124450</v>
      </c>
      <c r="C6" s="6">
        <v>53700</v>
      </c>
      <c r="D6" s="6">
        <v>70950</v>
      </c>
    </row>
    <row r="7" spans="1:4" x14ac:dyDescent="0.2">
      <c r="A7" s="3"/>
      <c r="B7" s="3"/>
      <c r="C7" s="3"/>
      <c r="D7" s="3"/>
    </row>
    <row r="8" spans="1:4" ht="144" x14ac:dyDescent="0.2">
      <c r="A8" s="3" t="s">
        <v>8</v>
      </c>
      <c r="B8" s="3" t="s">
        <v>9</v>
      </c>
      <c r="C8" s="3"/>
      <c r="D8" s="3"/>
    </row>
    <row r="9" spans="1:4" ht="32" x14ac:dyDescent="0.2">
      <c r="A9" s="3" t="s">
        <v>10</v>
      </c>
      <c r="B9" s="3" t="s">
        <v>76</v>
      </c>
      <c r="C9" s="3"/>
      <c r="D9" s="3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zoomScale="140" zoomScaleNormal="140" workbookViewId="0">
      <pane ySplit="2" topLeftCell="A3" activePane="bottomLeft" state="frozen"/>
      <selection pane="bottomLeft" activeCell="E3" sqref="E3"/>
    </sheetView>
  </sheetViews>
  <sheetFormatPr baseColWidth="10" defaultColWidth="8.83203125" defaultRowHeight="15" x14ac:dyDescent="0.2"/>
  <cols>
    <col min="1" max="1" width="34" customWidth="1"/>
    <col min="2" max="3" width="16" customWidth="1"/>
    <col min="4" max="4" width="20" customWidth="1"/>
    <col min="5" max="5" width="55" customWidth="1"/>
  </cols>
  <sheetData>
    <row r="1" spans="1:5" ht="40" x14ac:dyDescent="0.2">
      <c r="A1" s="1" t="s">
        <v>11</v>
      </c>
      <c r="B1" s="1"/>
      <c r="C1" s="1"/>
      <c r="D1" s="1"/>
      <c r="E1" s="1"/>
    </row>
    <row r="2" spans="1:5" ht="16" x14ac:dyDescent="0.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</row>
    <row r="3" spans="1:5" ht="16" x14ac:dyDescent="0.2">
      <c r="A3" s="3" t="s">
        <v>17</v>
      </c>
      <c r="B3" s="3">
        <v>220</v>
      </c>
      <c r="C3" s="4">
        <v>90</v>
      </c>
      <c r="D3" s="4">
        <f>B3*C3</f>
        <v>19800</v>
      </c>
      <c r="E3" s="3" t="s">
        <v>79</v>
      </c>
    </row>
    <row r="4" spans="1:5" ht="16" x14ac:dyDescent="0.2">
      <c r="A4" s="3" t="s">
        <v>18</v>
      </c>
      <c r="B4" s="3">
        <v>20</v>
      </c>
      <c r="C4" s="4">
        <v>800</v>
      </c>
      <c r="D4" s="4">
        <f>B4*C4</f>
        <v>16000</v>
      </c>
      <c r="E4" s="3" t="s">
        <v>61</v>
      </c>
    </row>
    <row r="5" spans="1:5" ht="16" x14ac:dyDescent="0.2">
      <c r="A5" s="3" t="s">
        <v>19</v>
      </c>
      <c r="B5" s="3">
        <v>8</v>
      </c>
      <c r="C5" s="4">
        <v>1250</v>
      </c>
      <c r="D5" s="4">
        <f>B5*C5</f>
        <v>10000</v>
      </c>
      <c r="E5" s="3" t="s">
        <v>20</v>
      </c>
    </row>
    <row r="6" spans="1:5" ht="16" x14ac:dyDescent="0.2">
      <c r="A6" s="3" t="s">
        <v>21</v>
      </c>
      <c r="B6" s="3">
        <v>10</v>
      </c>
      <c r="C6" s="4">
        <v>750</v>
      </c>
      <c r="D6" s="4">
        <v>7500</v>
      </c>
      <c r="E6" s="3" t="s">
        <v>56</v>
      </c>
    </row>
    <row r="7" spans="1:5" ht="16" x14ac:dyDescent="0.2">
      <c r="A7" s="3" t="s">
        <v>22</v>
      </c>
      <c r="B7" s="3">
        <v>8</v>
      </c>
      <c r="C7" s="4">
        <v>350</v>
      </c>
      <c r="D7" s="4">
        <f>B7*C7</f>
        <v>2800</v>
      </c>
      <c r="E7" s="3" t="s">
        <v>57</v>
      </c>
    </row>
    <row r="8" spans="1:5" ht="16" x14ac:dyDescent="0.2">
      <c r="A8" s="3" t="s">
        <v>77</v>
      </c>
      <c r="B8" s="3">
        <v>4</v>
      </c>
      <c r="C8" s="4">
        <v>50</v>
      </c>
      <c r="D8" s="4">
        <f>B8*C8</f>
        <v>200</v>
      </c>
      <c r="E8" s="3" t="s">
        <v>78</v>
      </c>
    </row>
    <row r="9" spans="1:5" ht="16" x14ac:dyDescent="0.2">
      <c r="A9" s="3" t="s">
        <v>72</v>
      </c>
      <c r="B9" s="3">
        <v>5</v>
      </c>
      <c r="C9" s="4">
        <v>150</v>
      </c>
      <c r="D9" s="4">
        <f>B9*C9</f>
        <v>750</v>
      </c>
      <c r="E9" s="3" t="s">
        <v>73</v>
      </c>
    </row>
    <row r="10" spans="1:5" ht="16" x14ac:dyDescent="0.2">
      <c r="A10" s="5" t="s">
        <v>23</v>
      </c>
      <c r="B10" s="5"/>
      <c r="C10" s="5"/>
      <c r="D10" s="6">
        <f>SUM(D3:D9)</f>
        <v>57050</v>
      </c>
      <c r="E10" s="5"/>
    </row>
    <row r="11" spans="1:5" x14ac:dyDescent="0.2">
      <c r="A11" s="3"/>
      <c r="B11" s="3"/>
      <c r="C11" s="3"/>
      <c r="D11" s="3"/>
      <c r="E11" s="3"/>
    </row>
    <row r="12" spans="1:5" ht="16" x14ac:dyDescent="0.2">
      <c r="A12" s="3" t="s">
        <v>24</v>
      </c>
      <c r="B12" s="3" t="s">
        <v>13</v>
      </c>
      <c r="C12" s="3" t="s">
        <v>25</v>
      </c>
      <c r="D12" s="3" t="s">
        <v>26</v>
      </c>
      <c r="E12" s="3" t="s">
        <v>16</v>
      </c>
    </row>
    <row r="13" spans="1:5" ht="16" x14ac:dyDescent="0.2">
      <c r="A13" s="3" t="s">
        <v>27</v>
      </c>
      <c r="B13" s="3">
        <v>1</v>
      </c>
      <c r="C13" s="4">
        <v>9000</v>
      </c>
      <c r="D13" s="4">
        <f t="shared" ref="D13:D20" si="0">B13*C13</f>
        <v>9000</v>
      </c>
      <c r="E13" s="3" t="s">
        <v>28</v>
      </c>
    </row>
    <row r="14" spans="1:5" ht="16" x14ac:dyDescent="0.2">
      <c r="A14" s="3" t="s">
        <v>29</v>
      </c>
      <c r="B14" s="3">
        <v>500</v>
      </c>
      <c r="C14" s="4">
        <v>40</v>
      </c>
      <c r="D14" s="4">
        <f t="shared" si="0"/>
        <v>20000</v>
      </c>
      <c r="E14" s="3" t="s">
        <v>58</v>
      </c>
    </row>
    <row r="15" spans="1:5" ht="16" x14ac:dyDescent="0.2">
      <c r="A15" s="3" t="s">
        <v>30</v>
      </c>
      <c r="B15" s="3">
        <v>1</v>
      </c>
      <c r="C15" s="4">
        <v>2500</v>
      </c>
      <c r="D15" s="4">
        <f t="shared" si="0"/>
        <v>2500</v>
      </c>
      <c r="E15" s="3" t="s">
        <v>31</v>
      </c>
    </row>
    <row r="16" spans="1:5" ht="16" x14ac:dyDescent="0.2">
      <c r="A16" s="3" t="s">
        <v>74</v>
      </c>
      <c r="B16" s="3">
        <v>1</v>
      </c>
      <c r="C16" s="4">
        <v>1200</v>
      </c>
      <c r="D16" s="4">
        <f t="shared" si="0"/>
        <v>1200</v>
      </c>
      <c r="E16" s="3" t="s">
        <v>33</v>
      </c>
    </row>
    <row r="17" spans="1:5" ht="16" x14ac:dyDescent="0.2">
      <c r="A17" s="3" t="s">
        <v>34</v>
      </c>
      <c r="B17" s="3">
        <v>1</v>
      </c>
      <c r="C17" s="4">
        <v>1000</v>
      </c>
      <c r="D17" s="4">
        <f t="shared" si="0"/>
        <v>1000</v>
      </c>
      <c r="E17" s="3" t="s">
        <v>35</v>
      </c>
    </row>
    <row r="18" spans="1:5" ht="16" x14ac:dyDescent="0.2">
      <c r="A18" s="3" t="s">
        <v>36</v>
      </c>
      <c r="B18" s="3">
        <v>1</v>
      </c>
      <c r="C18" s="4">
        <v>2000</v>
      </c>
      <c r="D18" s="4">
        <f t="shared" si="0"/>
        <v>2000</v>
      </c>
      <c r="E18" s="3" t="s">
        <v>37</v>
      </c>
    </row>
    <row r="19" spans="1:5" ht="16" x14ac:dyDescent="0.2">
      <c r="A19" s="3" t="s">
        <v>60</v>
      </c>
      <c r="B19" s="3">
        <v>1</v>
      </c>
      <c r="C19" s="4">
        <v>3000</v>
      </c>
      <c r="D19" s="4">
        <f t="shared" si="0"/>
        <v>3000</v>
      </c>
      <c r="E19" s="3"/>
    </row>
    <row r="20" spans="1:5" ht="16" x14ac:dyDescent="0.2">
      <c r="A20" s="3" t="s">
        <v>38</v>
      </c>
      <c r="B20" s="3">
        <v>1</v>
      </c>
      <c r="C20" s="4">
        <v>100</v>
      </c>
      <c r="D20" s="4">
        <f t="shared" si="0"/>
        <v>100</v>
      </c>
      <c r="E20" s="3" t="s">
        <v>39</v>
      </c>
    </row>
    <row r="21" spans="1:5" ht="16" x14ac:dyDescent="0.2">
      <c r="A21" s="3" t="s">
        <v>59</v>
      </c>
      <c r="B21" s="3">
        <v>1</v>
      </c>
      <c r="C21" s="4">
        <v>200</v>
      </c>
      <c r="D21" s="4">
        <v>200</v>
      </c>
      <c r="E21" s="3"/>
    </row>
    <row r="22" spans="1:5" ht="16" x14ac:dyDescent="0.2">
      <c r="A22" s="5" t="s">
        <v>41</v>
      </c>
      <c r="B22" s="5"/>
      <c r="C22" s="5"/>
      <c r="D22" s="6">
        <f>SUM(D13:D21)</f>
        <v>39000</v>
      </c>
      <c r="E22" s="5"/>
    </row>
    <row r="23" spans="1:5" ht="16" x14ac:dyDescent="0.2">
      <c r="A23" s="5" t="s">
        <v>42</v>
      </c>
      <c r="B23" s="5"/>
      <c r="C23" s="5"/>
      <c r="D23" s="6">
        <v>18050</v>
      </c>
      <c r="E23" s="5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"/>
  <sheetViews>
    <sheetView zoomScale="140" zoomScaleNormal="140" workbookViewId="0">
      <pane ySplit="2" topLeftCell="A3" activePane="bottomLeft" state="frozen"/>
      <selection pane="bottomLeft" activeCell="D12" sqref="D12"/>
    </sheetView>
  </sheetViews>
  <sheetFormatPr baseColWidth="10" defaultColWidth="8.83203125" defaultRowHeight="15" x14ac:dyDescent="0.2"/>
  <cols>
    <col min="1" max="1" width="34" customWidth="1"/>
    <col min="2" max="3" width="16" customWidth="1"/>
    <col min="4" max="4" width="20" customWidth="1"/>
    <col min="5" max="5" width="55" customWidth="1"/>
  </cols>
  <sheetData>
    <row r="1" spans="1:5" ht="40" x14ac:dyDescent="0.2">
      <c r="A1" s="1" t="s">
        <v>43</v>
      </c>
      <c r="B1" s="1"/>
      <c r="C1" s="1"/>
      <c r="D1" s="1"/>
    </row>
    <row r="2" spans="1:5" ht="16" x14ac:dyDescent="0.2">
      <c r="A2" s="2" t="s">
        <v>12</v>
      </c>
      <c r="B2" s="2" t="s">
        <v>44</v>
      </c>
      <c r="C2" s="2" t="s">
        <v>45</v>
      </c>
      <c r="D2" s="2" t="s">
        <v>15</v>
      </c>
    </row>
    <row r="3" spans="1:5" ht="16" x14ac:dyDescent="0.2">
      <c r="A3" s="3" t="s">
        <v>46</v>
      </c>
      <c r="B3" s="3">
        <v>1</v>
      </c>
      <c r="C3" s="4">
        <v>46000</v>
      </c>
      <c r="D3" s="4">
        <f>B3*C3</f>
        <v>46000</v>
      </c>
    </row>
    <row r="4" spans="1:5" ht="16" x14ac:dyDescent="0.2">
      <c r="A4" s="5" t="s">
        <v>23</v>
      </c>
      <c r="B4" s="5"/>
      <c r="C4" s="5"/>
      <c r="D4" s="6">
        <f>D3</f>
        <v>46000</v>
      </c>
    </row>
    <row r="5" spans="1:5" ht="16" x14ac:dyDescent="0.2">
      <c r="A5" s="3" t="s">
        <v>24</v>
      </c>
      <c r="B5" s="3" t="s">
        <v>13</v>
      </c>
      <c r="C5" s="3" t="s">
        <v>25</v>
      </c>
      <c r="D5" s="3" t="s">
        <v>26</v>
      </c>
    </row>
    <row r="6" spans="1:5" ht="16" x14ac:dyDescent="0.2">
      <c r="A6" s="3" t="s">
        <v>47</v>
      </c>
      <c r="B6" s="3">
        <v>1</v>
      </c>
      <c r="C6" s="4">
        <v>2250</v>
      </c>
      <c r="D6" s="4">
        <v>2250</v>
      </c>
      <c r="E6" t="s">
        <v>71</v>
      </c>
    </row>
    <row r="7" spans="1:5" ht="16" x14ac:dyDescent="0.2">
      <c r="A7" s="3" t="s">
        <v>48</v>
      </c>
      <c r="B7" s="3">
        <v>1</v>
      </c>
      <c r="C7" s="4">
        <v>0</v>
      </c>
      <c r="D7" s="4">
        <v>0</v>
      </c>
    </row>
    <row r="8" spans="1:5" ht="16" x14ac:dyDescent="0.2">
      <c r="A8" s="3" t="s">
        <v>49</v>
      </c>
      <c r="B8" s="3">
        <v>1</v>
      </c>
      <c r="C8" s="4">
        <v>0</v>
      </c>
      <c r="D8" s="4">
        <f>B8*C8</f>
        <v>0</v>
      </c>
    </row>
    <row r="9" spans="1:5" ht="16" x14ac:dyDescent="0.2">
      <c r="A9" s="3" t="s">
        <v>50</v>
      </c>
      <c r="B9" s="3">
        <v>1</v>
      </c>
      <c r="C9" s="4">
        <v>0</v>
      </c>
      <c r="D9" s="4">
        <v>0</v>
      </c>
    </row>
    <row r="10" spans="1:5" ht="16" x14ac:dyDescent="0.2">
      <c r="A10" s="3" t="s">
        <v>40</v>
      </c>
      <c r="B10" s="3">
        <v>1</v>
      </c>
      <c r="C10" s="4">
        <v>100</v>
      </c>
      <c r="D10" s="4">
        <f>B10*C10</f>
        <v>100</v>
      </c>
    </row>
    <row r="11" spans="1:5" ht="16" x14ac:dyDescent="0.2">
      <c r="A11" s="5" t="s">
        <v>41</v>
      </c>
      <c r="B11" s="5"/>
      <c r="C11" s="5"/>
      <c r="D11" s="6">
        <f>SUM(D6:D10)</f>
        <v>2350</v>
      </c>
    </row>
    <row r="12" spans="1:5" ht="16" x14ac:dyDescent="0.2">
      <c r="A12" s="5" t="s">
        <v>42</v>
      </c>
      <c r="B12" s="5"/>
      <c r="C12" s="5"/>
      <c r="D12" s="6">
        <f>D4-D11</f>
        <v>43650</v>
      </c>
    </row>
    <row r="13" spans="1:5" x14ac:dyDescent="0.2">
      <c r="A13" s="3"/>
      <c r="B13" s="3"/>
      <c r="C13" s="3"/>
      <c r="D13" s="3"/>
    </row>
    <row r="14" spans="1:5" ht="48" x14ac:dyDescent="0.2">
      <c r="A14" s="3" t="s">
        <v>51</v>
      </c>
      <c r="B14" s="3" t="s">
        <v>62</v>
      </c>
      <c r="C14" s="3"/>
      <c r="D14" s="3"/>
    </row>
    <row r="15" spans="1:5" ht="96" x14ac:dyDescent="0.2">
      <c r="A15" s="3"/>
      <c r="B15" s="3" t="s">
        <v>63</v>
      </c>
      <c r="C15" s="3"/>
      <c r="D15" s="3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8"/>
  <sheetViews>
    <sheetView zoomScale="150" zoomScaleNormal="150" workbookViewId="0">
      <pane ySplit="2" topLeftCell="A3" activePane="bottomLeft" state="frozen"/>
      <selection pane="bottomLeft" activeCell="D19" sqref="D19"/>
    </sheetView>
  </sheetViews>
  <sheetFormatPr baseColWidth="10" defaultColWidth="8.83203125" defaultRowHeight="15" x14ac:dyDescent="0.2"/>
  <cols>
    <col min="1" max="1" width="34" customWidth="1"/>
    <col min="2" max="3" width="16" customWidth="1"/>
    <col min="4" max="4" width="20" customWidth="1"/>
    <col min="5" max="5" width="55" customWidth="1"/>
  </cols>
  <sheetData>
    <row r="1" spans="1:5" ht="20" x14ac:dyDescent="0.2">
      <c r="A1" s="1" t="s">
        <v>67</v>
      </c>
      <c r="B1" s="1"/>
      <c r="C1" s="1"/>
      <c r="D1" s="1"/>
      <c r="E1" s="1"/>
    </row>
    <row r="2" spans="1:5" ht="16" x14ac:dyDescent="0.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</row>
    <row r="3" spans="1:5" ht="16" x14ac:dyDescent="0.2">
      <c r="A3" s="3" t="s">
        <v>17</v>
      </c>
      <c r="B3" s="3">
        <v>500</v>
      </c>
      <c r="C3" s="4">
        <v>30</v>
      </c>
      <c r="D3" s="4">
        <f>B3*C3</f>
        <v>15000</v>
      </c>
      <c r="E3" s="3" t="s">
        <v>69</v>
      </c>
    </row>
    <row r="4" spans="1:5" ht="16" x14ac:dyDescent="0.2">
      <c r="A4" s="3" t="s">
        <v>52</v>
      </c>
      <c r="B4" s="3">
        <v>1</v>
      </c>
      <c r="C4" s="4">
        <v>5000</v>
      </c>
      <c r="D4" s="4">
        <f>B4*C4</f>
        <v>5000</v>
      </c>
      <c r="E4" s="3" t="s">
        <v>65</v>
      </c>
    </row>
    <row r="5" spans="1:5" ht="16" x14ac:dyDescent="0.2">
      <c r="A5" s="3" t="s">
        <v>68</v>
      </c>
      <c r="B5" s="3">
        <v>8</v>
      </c>
      <c r="C5" s="4">
        <v>200</v>
      </c>
      <c r="D5" s="4">
        <v>1600</v>
      </c>
      <c r="E5" s="3" t="s">
        <v>70</v>
      </c>
    </row>
    <row r="6" spans="1:5" ht="16" x14ac:dyDescent="0.2">
      <c r="A6" s="5" t="s">
        <v>23</v>
      </c>
      <c r="B6" s="5"/>
      <c r="C6" s="5"/>
      <c r="D6" s="6">
        <f>SUM(D3:D5)</f>
        <v>21600</v>
      </c>
      <c r="E6" s="5"/>
    </row>
    <row r="7" spans="1:5" x14ac:dyDescent="0.2">
      <c r="A7" s="3"/>
      <c r="B7" s="3"/>
      <c r="C7" s="3"/>
      <c r="D7" s="3"/>
      <c r="E7" s="3"/>
    </row>
    <row r="8" spans="1:5" ht="16" x14ac:dyDescent="0.2">
      <c r="A8" s="3" t="s">
        <v>24</v>
      </c>
      <c r="B8" s="3" t="s">
        <v>13</v>
      </c>
      <c r="C8" s="3"/>
      <c r="D8" s="3"/>
      <c r="E8" s="3" t="s">
        <v>16</v>
      </c>
    </row>
    <row r="9" spans="1:5" ht="16" x14ac:dyDescent="0.2">
      <c r="A9" s="3" t="s">
        <v>27</v>
      </c>
      <c r="B9" s="3">
        <v>1</v>
      </c>
      <c r="C9" s="4">
        <v>7500</v>
      </c>
      <c r="D9" s="7">
        <v>7500</v>
      </c>
      <c r="E9" s="3" t="s">
        <v>75</v>
      </c>
    </row>
    <row r="10" spans="1:5" ht="16" x14ac:dyDescent="0.2">
      <c r="A10" s="3" t="s">
        <v>30</v>
      </c>
      <c r="B10" s="3">
        <v>1</v>
      </c>
      <c r="C10" s="4">
        <v>2000</v>
      </c>
      <c r="D10" s="4">
        <v>2000</v>
      </c>
      <c r="E10" s="3"/>
    </row>
    <row r="11" spans="1:5" ht="16" x14ac:dyDescent="0.2">
      <c r="A11" s="3" t="s">
        <v>32</v>
      </c>
      <c r="B11" s="3">
        <v>1</v>
      </c>
      <c r="C11" s="4">
        <v>600</v>
      </c>
      <c r="D11" s="4">
        <v>600</v>
      </c>
      <c r="E11" s="3" t="s">
        <v>53</v>
      </c>
    </row>
    <row r="12" spans="1:5" ht="16" x14ac:dyDescent="0.2">
      <c r="A12" s="3" t="s">
        <v>34</v>
      </c>
      <c r="B12" s="3">
        <v>1</v>
      </c>
      <c r="C12" s="4">
        <v>300</v>
      </c>
      <c r="D12" s="4">
        <v>300</v>
      </c>
      <c r="E12" s="3" t="s">
        <v>54</v>
      </c>
    </row>
    <row r="13" spans="1:5" ht="16" x14ac:dyDescent="0.2">
      <c r="A13" s="3" t="s">
        <v>64</v>
      </c>
      <c r="B13" s="3">
        <v>1</v>
      </c>
      <c r="C13" s="4">
        <v>1000</v>
      </c>
      <c r="D13" s="4">
        <v>1000</v>
      </c>
      <c r="E13" s="3"/>
    </row>
    <row r="14" spans="1:5" ht="16" x14ac:dyDescent="0.2">
      <c r="A14" s="3" t="s">
        <v>38</v>
      </c>
      <c r="B14" s="3">
        <v>1</v>
      </c>
      <c r="C14" s="4">
        <v>250</v>
      </c>
      <c r="D14" s="4">
        <v>250</v>
      </c>
      <c r="E14" s="3"/>
    </row>
    <row r="15" spans="1:5" ht="16" x14ac:dyDescent="0.2">
      <c r="A15" s="3" t="s">
        <v>55</v>
      </c>
      <c r="B15" s="3">
        <v>1</v>
      </c>
      <c r="C15" s="4">
        <v>300</v>
      </c>
      <c r="D15" s="4">
        <v>300</v>
      </c>
      <c r="E15" s="3"/>
    </row>
    <row r="16" spans="1:5" ht="16" x14ac:dyDescent="0.2">
      <c r="A16" s="3" t="s">
        <v>40</v>
      </c>
      <c r="B16" s="3">
        <v>1</v>
      </c>
      <c r="C16" s="4">
        <v>200</v>
      </c>
      <c r="D16" s="4">
        <v>400</v>
      </c>
      <c r="E16" s="3"/>
    </row>
    <row r="17" spans="1:5" ht="16" x14ac:dyDescent="0.2">
      <c r="A17" s="5" t="s">
        <v>41</v>
      </c>
      <c r="B17" s="5"/>
      <c r="C17" s="5"/>
      <c r="D17" s="6">
        <v>12350</v>
      </c>
      <c r="E17" s="5"/>
    </row>
    <row r="18" spans="1:5" ht="16" x14ac:dyDescent="0.2">
      <c r="A18" s="5" t="s">
        <v>42</v>
      </c>
      <c r="B18" s="5"/>
      <c r="C18" s="5"/>
      <c r="D18" s="6">
        <v>9250</v>
      </c>
      <c r="E18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Executive Summary</vt:lpstr>
      <vt:lpstr>Talk Derby To Me</vt:lpstr>
      <vt:lpstr>RallyUp</vt:lpstr>
      <vt:lpstr>Proposed New Fundraiser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Paulette McCall</cp:lastModifiedBy>
  <dcterms:created xsi:type="dcterms:W3CDTF">2026-09-14T13:37:21Z</dcterms:created>
  <dcterms:modified xsi:type="dcterms:W3CDTF">2026-09-29T00:19:26Z</dcterms:modified>
</cp:coreProperties>
</file>